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лік годин" sheetId="1" state="visible" r:id="rId1"/>
    <sheet name="Клієнти" sheetId="2" state="visible" r:id="rId2"/>
    <sheet name="Підсумок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$&quot;#,##0.00"/>
    <numFmt numFmtId="165" formatCode="yyyy-mm-dd"/>
    <numFmt numFmtId="166" formatCode="dd.mm.yyyy"/>
    <numFmt numFmtId="167" formatCode="hh:mm"/>
    <numFmt numFmtId="168" formatCode="mmmm"/>
  </numFmts>
  <fonts count="8">
    <font>
      <name val="Calibri"/>
      <family val="2"/>
      <color theme="1"/>
      <sz val="11"/>
      <scheme val="minor"/>
    </font>
    <font>
      <b val="1"/>
      <color rgb="001F3D33"/>
      <sz val="16"/>
    </font>
    <font>
      <color rgb="005F6368"/>
    </font>
    <font>
      <b val="1"/>
      <color rgb="00FFFFFF"/>
    </font>
    <font>
      <i val="1"/>
      <color rgb="005F6368"/>
      <sz val="9"/>
    </font>
    <font>
      <b val="1"/>
    </font>
    <font>
      <b val="1"/>
      <color rgb="001F3D33"/>
    </font>
    <font>
      <b val="1"/>
      <color rgb="00356854"/>
    </font>
  </fonts>
  <fills count="4">
    <fill>
      <patternFill/>
    </fill>
    <fill>
      <patternFill patternType="gray125"/>
    </fill>
    <fill>
      <patternFill patternType="solid">
        <fgColor rgb="00356854"/>
      </patternFill>
    </fill>
    <fill>
      <patternFill patternType="solid">
        <fgColor rgb="00E7F0EB"/>
      </patternFill>
    </fill>
  </fills>
  <borders count="2">
    <border>
      <left/>
      <right/>
      <top/>
      <bottom/>
      <diagonal/>
    </border>
    <border>
      <bottom style="thin">
        <color rgb="00E3E6E8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3" fillId="2" borderId="0" applyAlignment="1" pivotButton="0" quotePrefix="0" xfId="0">
      <alignment vertical="center"/>
    </xf>
    <xf numFmtId="166" fontId="0" fillId="0" borderId="1" pivotButton="0" quotePrefix="0" xfId="0"/>
    <xf numFmtId="0" fontId="0" fillId="0" borderId="1" pivotButton="0" quotePrefix="0" xfId="0"/>
    <xf numFmtId="167" fontId="0" fillId="0" borderId="1" pivotButton="0" quotePrefix="0" xfId="0"/>
    <xf numFmtId="2" fontId="0" fillId="0" borderId="1" pivotButton="0" quotePrefix="0" xfId="0"/>
    <xf numFmtId="164" fontId="0" fillId="0" borderId="1" pivotButton="0" quotePrefix="0" xfId="0"/>
    <xf numFmtId="0" fontId="5" fillId="0" borderId="0" pivotButton="0" quotePrefix="0" xfId="0"/>
    <xf numFmtId="168" fontId="0" fillId="0" borderId="1" pivotButton="0" quotePrefix="0" xfId="0"/>
    <xf numFmtId="0" fontId="6" fillId="3" borderId="0" pivotButton="0" quotePrefix="0" xfId="0"/>
    <xf numFmtId="2" fontId="6" fillId="3" borderId="0" pivotButton="0" quotePrefix="0" xfId="0"/>
    <xf numFmtId="164" fontId="6" fillId="3" borderId="0" pivotButton="0" quotePrefix="0" xfId="0"/>
    <xf numFmtId="0" fontId="7" fillId="0" borderId="0" pivotButton="0" quotePrefix="0" xfId="0"/>
    <xf numFmtId="2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8" customWidth="1" min="2" max="2"/>
    <col width="34" customWidth="1" min="3" max="3"/>
    <col width="9" customWidth="1" min="4" max="4"/>
    <col width="9" customWidth="1" min="5" max="5"/>
    <col width="9" customWidth="1" min="6" max="6"/>
    <col width="13" customWidth="1" min="7" max="7"/>
    <col width="13" customWidth="1" min="8" max="8"/>
    <col width="30" customWidth="1" min="9" max="9"/>
  </cols>
  <sheetData>
    <row r="1">
      <c r="A1" s="1" t="inlineStr">
        <is>
          <t>Облік годин фрилансера</t>
        </is>
      </c>
    </row>
    <row r="2">
      <c r="A2" s="2" t="inlineStr">
        <is>
          <t>Впишіть початок і кінець або лише кількість годин. Ставка береться з вкладки «Клієнти», а суми й підсумок рахуються самі.</t>
        </is>
      </c>
    </row>
    <row r="3">
      <c r="A3" s="3" t="inlineStr">
        <is>
          <t>Шаблон від Hourbloom — hourbloom.app</t>
        </is>
      </c>
    </row>
    <row r="4">
      <c r="A4" s="4" t="inlineStr">
        <is>
          <t>Дата</t>
        </is>
      </c>
      <c r="B4" s="4" t="inlineStr">
        <is>
          <t>Клієнт</t>
        </is>
      </c>
      <c r="C4" s="4" t="inlineStr">
        <is>
          <t>Задача</t>
        </is>
      </c>
      <c r="D4" s="4" t="inlineStr">
        <is>
          <t>Початок</t>
        </is>
      </c>
      <c r="E4" s="4" t="inlineStr">
        <is>
          <t>Кінець</t>
        </is>
      </c>
      <c r="F4" s="4" t="inlineStr">
        <is>
          <t>Години</t>
        </is>
      </c>
      <c r="G4" s="4" t="inlineStr">
        <is>
          <t>Ставка, $/год</t>
        </is>
      </c>
      <c r="H4" s="4" t="inlineStr">
        <is>
          <t>Сума, $</t>
        </is>
      </c>
      <c r="I4" s="4" t="inlineStr">
        <is>
          <t>Нотатки</t>
        </is>
      </c>
    </row>
    <row r="5">
      <c r="A5" s="5" t="n">
        <v>46300</v>
      </c>
      <c r="B5" s="6" t="inlineStr">
        <is>
          <t>Acme</t>
        </is>
      </c>
      <c r="C5" s="6" t="inlineStr">
        <is>
          <t>Концепції логотипа</t>
        </is>
      </c>
      <c r="D5" s="7" t="n">
        <v>0.3958333333333333</v>
      </c>
      <c r="E5" s="7" t="n">
        <v>0.5</v>
      </c>
      <c r="F5" s="8">
        <f>IF(AND(D5&lt;&gt;"",E5&lt;&gt;""),ROUND(MOD(E5-D5,1)*24,2),"")</f>
        <v/>
      </c>
      <c r="G5" s="9">
        <f>IF(B5="","",IFERROR(VLOOKUP(B5,'Клієнти'!$A$4:$B$33,2,FALSE),""))</f>
        <v/>
      </c>
      <c r="H5" s="9">
        <f>IF(OR(F5="",G5=""),"",ROUND(F5*G5,2))</f>
        <v/>
      </c>
      <c r="I5" s="6" t="n"/>
    </row>
    <row r="6">
      <c r="A6" s="5" t="n">
        <v>46300</v>
      </c>
      <c r="B6" s="6" t="inlineStr">
        <is>
          <t>Acme</t>
        </is>
      </c>
      <c r="C6" s="6" t="inlineStr">
        <is>
          <t>Дзвінок із клієнтом</t>
        </is>
      </c>
      <c r="D6" s="7" t="n">
        <v>0.5833333333333334</v>
      </c>
      <c r="E6" s="7" t="n">
        <v>0.6145833333333334</v>
      </c>
      <c r="F6" s="8">
        <f>IF(AND(D6&lt;&gt;"",E6&lt;&gt;""),ROUND(MOD(E6-D6,1)*24,2),"")</f>
        <v/>
      </c>
      <c r="G6" s="9">
        <f>IF(B6="","",IFERROR(VLOOKUP(B6,'Клієнти'!$A$4:$B$33,2,FALSE),""))</f>
        <v/>
      </c>
      <c r="H6" s="9">
        <f>IF(OR(F6="",G6=""),"",ROUND(F6*G6,2))</f>
        <v/>
      </c>
      <c r="I6" s="6" t="n"/>
    </row>
    <row r="7">
      <c r="A7" s="5" t="n">
        <v>46301</v>
      </c>
      <c r="B7" s="6" t="inlineStr">
        <is>
          <t>Nova</t>
        </is>
      </c>
      <c r="C7" s="6" t="inlineStr">
        <is>
          <t>Лендінг</t>
        </is>
      </c>
      <c r="D7" s="7" t="n">
        <v>0.4166666666666667</v>
      </c>
      <c r="E7" s="7" t="n">
        <v>0.5520833333333334</v>
      </c>
      <c r="F7" s="8">
        <f>IF(AND(D7&lt;&gt;"",E7&lt;&gt;""),ROUND(MOD(E7-D7,1)*24,2),"")</f>
        <v/>
      </c>
      <c r="G7" s="9">
        <f>IF(B7="","",IFERROR(VLOOKUP(B7,'Клієнти'!$A$4:$B$33,2,FALSE),""))</f>
        <v/>
      </c>
      <c r="H7" s="9">
        <f>IF(OR(F7="",G7=""),"",ROUND(F7*G7,2))</f>
        <v/>
      </c>
      <c r="I7" s="6" t="n"/>
    </row>
    <row r="8">
      <c r="A8" s="5" t="n"/>
      <c r="B8" s="6" t="n"/>
      <c r="C8" s="6" t="n"/>
      <c r="D8" s="7" t="n"/>
      <c r="E8" s="7" t="n"/>
      <c r="F8" s="8">
        <f>IF(AND(D8&lt;&gt;"",E8&lt;&gt;""),ROUND(MOD(E8-D8,1)*24,2),"")</f>
        <v/>
      </c>
      <c r="G8" s="9">
        <f>IF(B8="","",IFERROR(VLOOKUP(B8,'Клієнти'!$A$4:$B$33,2,FALSE),""))</f>
        <v/>
      </c>
      <c r="H8" s="9">
        <f>IF(OR(F8="",G8=""),"",ROUND(F8*G8,2))</f>
        <v/>
      </c>
      <c r="I8" s="6" t="n"/>
    </row>
    <row r="9">
      <c r="A9" s="5" t="n"/>
      <c r="B9" s="6" t="n"/>
      <c r="C9" s="6" t="n"/>
      <c r="D9" s="7" t="n"/>
      <c r="E9" s="7" t="n"/>
      <c r="F9" s="8">
        <f>IF(AND(D9&lt;&gt;"",E9&lt;&gt;""),ROUND(MOD(E9-D9,1)*24,2),"")</f>
        <v/>
      </c>
      <c r="G9" s="9">
        <f>IF(B9="","",IFERROR(VLOOKUP(B9,'Клієнти'!$A$4:$B$33,2,FALSE),""))</f>
        <v/>
      </c>
      <c r="H9" s="9">
        <f>IF(OR(F9="",G9=""),"",ROUND(F9*G9,2))</f>
        <v/>
      </c>
      <c r="I9" s="6" t="n"/>
    </row>
    <row r="10">
      <c r="A10" s="5" t="n"/>
      <c r="B10" s="6" t="n"/>
      <c r="C10" s="6" t="n"/>
      <c r="D10" s="7" t="n"/>
      <c r="E10" s="7" t="n"/>
      <c r="F10" s="8">
        <f>IF(AND(D10&lt;&gt;"",E10&lt;&gt;""),ROUND(MOD(E10-D10,1)*24,2),"")</f>
        <v/>
      </c>
      <c r="G10" s="9">
        <f>IF(B10="","",IFERROR(VLOOKUP(B10,'Клієнти'!$A$4:$B$33,2,FALSE),""))</f>
        <v/>
      </c>
      <c r="H10" s="9">
        <f>IF(OR(F10="",G10=""),"",ROUND(F10*G10,2))</f>
        <v/>
      </c>
      <c r="I10" s="6" t="n"/>
    </row>
    <row r="11">
      <c r="A11" s="5" t="n"/>
      <c r="B11" s="6" t="n"/>
      <c r="C11" s="6" t="n"/>
      <c r="D11" s="7" t="n"/>
      <c r="E11" s="7" t="n"/>
      <c r="F11" s="8">
        <f>IF(AND(D11&lt;&gt;"",E11&lt;&gt;""),ROUND(MOD(E11-D11,1)*24,2),"")</f>
        <v/>
      </c>
      <c r="G11" s="9">
        <f>IF(B11="","",IFERROR(VLOOKUP(B11,'Клієнти'!$A$4:$B$33,2,FALSE),""))</f>
        <v/>
      </c>
      <c r="H11" s="9">
        <f>IF(OR(F11="",G11=""),"",ROUND(F11*G11,2))</f>
        <v/>
      </c>
      <c r="I11" s="6" t="n"/>
    </row>
    <row r="12">
      <c r="A12" s="5" t="n"/>
      <c r="B12" s="6" t="n"/>
      <c r="C12" s="6" t="n"/>
      <c r="D12" s="7" t="n"/>
      <c r="E12" s="7" t="n"/>
      <c r="F12" s="8">
        <f>IF(AND(D12&lt;&gt;"",E12&lt;&gt;""),ROUND(MOD(E12-D12,1)*24,2),"")</f>
        <v/>
      </c>
      <c r="G12" s="9">
        <f>IF(B12="","",IFERROR(VLOOKUP(B12,'Клієнти'!$A$4:$B$33,2,FALSE),""))</f>
        <v/>
      </c>
      <c r="H12" s="9">
        <f>IF(OR(F12="",G12=""),"",ROUND(F12*G12,2))</f>
        <v/>
      </c>
      <c r="I12" s="6" t="n"/>
    </row>
    <row r="13">
      <c r="A13" s="5" t="n"/>
      <c r="B13" s="6" t="n"/>
      <c r="C13" s="6" t="n"/>
      <c r="D13" s="7" t="n"/>
      <c r="E13" s="7" t="n"/>
      <c r="F13" s="8">
        <f>IF(AND(D13&lt;&gt;"",E13&lt;&gt;""),ROUND(MOD(E13-D13,1)*24,2),"")</f>
        <v/>
      </c>
      <c r="G13" s="9">
        <f>IF(B13="","",IFERROR(VLOOKUP(B13,'Клієнти'!$A$4:$B$33,2,FALSE),""))</f>
        <v/>
      </c>
      <c r="H13" s="9">
        <f>IF(OR(F13="",G13=""),"",ROUND(F13*G13,2))</f>
        <v/>
      </c>
      <c r="I13" s="6" t="n"/>
    </row>
    <row r="14">
      <c r="A14" s="5" t="n"/>
      <c r="B14" s="6" t="n"/>
      <c r="C14" s="6" t="n"/>
      <c r="D14" s="7" t="n"/>
      <c r="E14" s="7" t="n"/>
      <c r="F14" s="8">
        <f>IF(AND(D14&lt;&gt;"",E14&lt;&gt;""),ROUND(MOD(E14-D14,1)*24,2),"")</f>
        <v/>
      </c>
      <c r="G14" s="9">
        <f>IF(B14="","",IFERROR(VLOOKUP(B14,'Клієнти'!$A$4:$B$33,2,FALSE),""))</f>
        <v/>
      </c>
      <c r="H14" s="9">
        <f>IF(OR(F14="",G14=""),"",ROUND(F14*G14,2))</f>
        <v/>
      </c>
      <c r="I14" s="6" t="n"/>
    </row>
    <row r="15">
      <c r="A15" s="5" t="n"/>
      <c r="B15" s="6" t="n"/>
      <c r="C15" s="6" t="n"/>
      <c r="D15" s="7" t="n"/>
      <c r="E15" s="7" t="n"/>
      <c r="F15" s="8">
        <f>IF(AND(D15&lt;&gt;"",E15&lt;&gt;""),ROUND(MOD(E15-D15,1)*24,2),"")</f>
        <v/>
      </c>
      <c r="G15" s="9">
        <f>IF(B15="","",IFERROR(VLOOKUP(B15,'Клієнти'!$A$4:$B$33,2,FALSE),""))</f>
        <v/>
      </c>
      <c r="H15" s="9">
        <f>IF(OR(F15="",G15=""),"",ROUND(F15*G15,2))</f>
        <v/>
      </c>
      <c r="I15" s="6" t="n"/>
    </row>
    <row r="16">
      <c r="A16" s="5" t="n"/>
      <c r="B16" s="6" t="n"/>
      <c r="C16" s="6" t="n"/>
      <c r="D16" s="7" t="n"/>
      <c r="E16" s="7" t="n"/>
      <c r="F16" s="8">
        <f>IF(AND(D16&lt;&gt;"",E16&lt;&gt;""),ROUND(MOD(E16-D16,1)*24,2),"")</f>
        <v/>
      </c>
      <c r="G16" s="9">
        <f>IF(B16="","",IFERROR(VLOOKUP(B16,'Клієнти'!$A$4:$B$33,2,FALSE),""))</f>
        <v/>
      </c>
      <c r="H16" s="9">
        <f>IF(OR(F16="",G16=""),"",ROUND(F16*G16,2))</f>
        <v/>
      </c>
      <c r="I16" s="6" t="n"/>
    </row>
    <row r="17">
      <c r="A17" s="5" t="n"/>
      <c r="B17" s="6" t="n"/>
      <c r="C17" s="6" t="n"/>
      <c r="D17" s="7" t="n"/>
      <c r="E17" s="7" t="n"/>
      <c r="F17" s="8">
        <f>IF(AND(D17&lt;&gt;"",E17&lt;&gt;""),ROUND(MOD(E17-D17,1)*24,2),"")</f>
        <v/>
      </c>
      <c r="G17" s="9">
        <f>IF(B17="","",IFERROR(VLOOKUP(B17,'Клієнти'!$A$4:$B$33,2,FALSE),""))</f>
        <v/>
      </c>
      <c r="H17" s="9">
        <f>IF(OR(F17="",G17=""),"",ROUND(F17*G17,2))</f>
        <v/>
      </c>
      <c r="I17" s="6" t="n"/>
    </row>
    <row r="18">
      <c r="A18" s="5" t="n"/>
      <c r="B18" s="6" t="n"/>
      <c r="C18" s="6" t="n"/>
      <c r="D18" s="7" t="n"/>
      <c r="E18" s="7" t="n"/>
      <c r="F18" s="8">
        <f>IF(AND(D18&lt;&gt;"",E18&lt;&gt;""),ROUND(MOD(E18-D18,1)*24,2),"")</f>
        <v/>
      </c>
      <c r="G18" s="9">
        <f>IF(B18="","",IFERROR(VLOOKUP(B18,'Клієнти'!$A$4:$B$33,2,FALSE),""))</f>
        <v/>
      </c>
      <c r="H18" s="9">
        <f>IF(OR(F18="",G18=""),"",ROUND(F18*G18,2))</f>
        <v/>
      </c>
      <c r="I18" s="6" t="n"/>
    </row>
    <row r="19">
      <c r="A19" s="5" t="n"/>
      <c r="B19" s="6" t="n"/>
      <c r="C19" s="6" t="n"/>
      <c r="D19" s="7" t="n"/>
      <c r="E19" s="7" t="n"/>
      <c r="F19" s="8">
        <f>IF(AND(D19&lt;&gt;"",E19&lt;&gt;""),ROUND(MOD(E19-D19,1)*24,2),"")</f>
        <v/>
      </c>
      <c r="G19" s="9">
        <f>IF(B19="","",IFERROR(VLOOKUP(B19,'Клієнти'!$A$4:$B$33,2,FALSE),""))</f>
        <v/>
      </c>
      <c r="H19" s="9">
        <f>IF(OR(F19="",G19=""),"",ROUND(F19*G19,2))</f>
        <v/>
      </c>
      <c r="I19" s="6" t="n"/>
    </row>
    <row r="20">
      <c r="A20" s="5" t="n"/>
      <c r="B20" s="6" t="n"/>
      <c r="C20" s="6" t="n"/>
      <c r="D20" s="7" t="n"/>
      <c r="E20" s="7" t="n"/>
      <c r="F20" s="8">
        <f>IF(AND(D20&lt;&gt;"",E20&lt;&gt;""),ROUND(MOD(E20-D20,1)*24,2),"")</f>
        <v/>
      </c>
      <c r="G20" s="9">
        <f>IF(B20="","",IFERROR(VLOOKUP(B20,'Клієнти'!$A$4:$B$33,2,FALSE),""))</f>
        <v/>
      </c>
      <c r="H20" s="9">
        <f>IF(OR(F20="",G20=""),"",ROUND(F20*G20,2))</f>
        <v/>
      </c>
      <c r="I20" s="6" t="n"/>
    </row>
    <row r="21">
      <c r="A21" s="5" t="n"/>
      <c r="B21" s="6" t="n"/>
      <c r="C21" s="6" t="n"/>
      <c r="D21" s="7" t="n"/>
      <c r="E21" s="7" t="n"/>
      <c r="F21" s="8">
        <f>IF(AND(D21&lt;&gt;"",E21&lt;&gt;""),ROUND(MOD(E21-D21,1)*24,2),"")</f>
        <v/>
      </c>
      <c r="G21" s="9">
        <f>IF(B21="","",IFERROR(VLOOKUP(B21,'Клієнти'!$A$4:$B$33,2,FALSE),""))</f>
        <v/>
      </c>
      <c r="H21" s="9">
        <f>IF(OR(F21="",G21=""),"",ROUND(F21*G21,2))</f>
        <v/>
      </c>
      <c r="I21" s="6" t="n"/>
    </row>
    <row r="22">
      <c r="A22" s="5" t="n"/>
      <c r="B22" s="6" t="n"/>
      <c r="C22" s="6" t="n"/>
      <c r="D22" s="7" t="n"/>
      <c r="E22" s="7" t="n"/>
      <c r="F22" s="8">
        <f>IF(AND(D22&lt;&gt;"",E22&lt;&gt;""),ROUND(MOD(E22-D22,1)*24,2),"")</f>
        <v/>
      </c>
      <c r="G22" s="9">
        <f>IF(B22="","",IFERROR(VLOOKUP(B22,'Клієнти'!$A$4:$B$33,2,FALSE),""))</f>
        <v/>
      </c>
      <c r="H22" s="9">
        <f>IF(OR(F22="",G22=""),"",ROUND(F22*G22,2))</f>
        <v/>
      </c>
      <c r="I22" s="6" t="n"/>
    </row>
    <row r="23">
      <c r="A23" s="5" t="n"/>
      <c r="B23" s="6" t="n"/>
      <c r="C23" s="6" t="n"/>
      <c r="D23" s="7" t="n"/>
      <c r="E23" s="7" t="n"/>
      <c r="F23" s="8">
        <f>IF(AND(D23&lt;&gt;"",E23&lt;&gt;""),ROUND(MOD(E23-D23,1)*24,2),"")</f>
        <v/>
      </c>
      <c r="G23" s="9">
        <f>IF(B23="","",IFERROR(VLOOKUP(B23,'Клієнти'!$A$4:$B$33,2,FALSE),""))</f>
        <v/>
      </c>
      <c r="H23" s="9">
        <f>IF(OR(F23="",G23=""),"",ROUND(F23*G23,2))</f>
        <v/>
      </c>
      <c r="I23" s="6" t="n"/>
    </row>
    <row r="24">
      <c r="A24" s="5" t="n"/>
      <c r="B24" s="6" t="n"/>
      <c r="C24" s="6" t="n"/>
      <c r="D24" s="7" t="n"/>
      <c r="E24" s="7" t="n"/>
      <c r="F24" s="8">
        <f>IF(AND(D24&lt;&gt;"",E24&lt;&gt;""),ROUND(MOD(E24-D24,1)*24,2),"")</f>
        <v/>
      </c>
      <c r="G24" s="9">
        <f>IF(B24="","",IFERROR(VLOOKUP(B24,'Клієнти'!$A$4:$B$33,2,FALSE),""))</f>
        <v/>
      </c>
      <c r="H24" s="9">
        <f>IF(OR(F24="",G24=""),"",ROUND(F24*G24,2))</f>
        <v/>
      </c>
      <c r="I24" s="6" t="n"/>
    </row>
    <row r="25">
      <c r="A25" s="5" t="n"/>
      <c r="B25" s="6" t="n"/>
      <c r="C25" s="6" t="n"/>
      <c r="D25" s="7" t="n"/>
      <c r="E25" s="7" t="n"/>
      <c r="F25" s="8">
        <f>IF(AND(D25&lt;&gt;"",E25&lt;&gt;""),ROUND(MOD(E25-D25,1)*24,2),"")</f>
        <v/>
      </c>
      <c r="G25" s="9">
        <f>IF(B25="","",IFERROR(VLOOKUP(B25,'Клієнти'!$A$4:$B$33,2,FALSE),""))</f>
        <v/>
      </c>
      <c r="H25" s="9">
        <f>IF(OR(F25="",G25=""),"",ROUND(F25*G25,2))</f>
        <v/>
      </c>
      <c r="I25" s="6" t="n"/>
    </row>
    <row r="26">
      <c r="A26" s="5" t="n"/>
      <c r="B26" s="6" t="n"/>
      <c r="C26" s="6" t="n"/>
      <c r="D26" s="7" t="n"/>
      <c r="E26" s="7" t="n"/>
      <c r="F26" s="8">
        <f>IF(AND(D26&lt;&gt;"",E26&lt;&gt;""),ROUND(MOD(E26-D26,1)*24,2),"")</f>
        <v/>
      </c>
      <c r="G26" s="9">
        <f>IF(B26="","",IFERROR(VLOOKUP(B26,'Клієнти'!$A$4:$B$33,2,FALSE),""))</f>
        <v/>
      </c>
      <c r="H26" s="9">
        <f>IF(OR(F26="",G26=""),"",ROUND(F26*G26,2))</f>
        <v/>
      </c>
      <c r="I26" s="6" t="n"/>
    </row>
    <row r="27">
      <c r="A27" s="5" t="n"/>
      <c r="B27" s="6" t="n"/>
      <c r="C27" s="6" t="n"/>
      <c r="D27" s="7" t="n"/>
      <c r="E27" s="7" t="n"/>
      <c r="F27" s="8">
        <f>IF(AND(D27&lt;&gt;"",E27&lt;&gt;""),ROUND(MOD(E27-D27,1)*24,2),"")</f>
        <v/>
      </c>
      <c r="G27" s="9">
        <f>IF(B27="","",IFERROR(VLOOKUP(B27,'Клієнти'!$A$4:$B$33,2,FALSE),""))</f>
        <v/>
      </c>
      <c r="H27" s="9">
        <f>IF(OR(F27="",G27=""),"",ROUND(F27*G27,2))</f>
        <v/>
      </c>
      <c r="I27" s="6" t="n"/>
    </row>
    <row r="28">
      <c r="A28" s="5" t="n"/>
      <c r="B28" s="6" t="n"/>
      <c r="C28" s="6" t="n"/>
      <c r="D28" s="7" t="n"/>
      <c r="E28" s="7" t="n"/>
      <c r="F28" s="8">
        <f>IF(AND(D28&lt;&gt;"",E28&lt;&gt;""),ROUND(MOD(E28-D28,1)*24,2),"")</f>
        <v/>
      </c>
      <c r="G28" s="9">
        <f>IF(B28="","",IFERROR(VLOOKUP(B28,'Клієнти'!$A$4:$B$33,2,FALSE),""))</f>
        <v/>
      </c>
      <c r="H28" s="9">
        <f>IF(OR(F28="",G28=""),"",ROUND(F28*G28,2))</f>
        <v/>
      </c>
      <c r="I28" s="6" t="n"/>
    </row>
    <row r="29">
      <c r="A29" s="5" t="n"/>
      <c r="B29" s="6" t="n"/>
      <c r="C29" s="6" t="n"/>
      <c r="D29" s="7" t="n"/>
      <c r="E29" s="7" t="n"/>
      <c r="F29" s="8">
        <f>IF(AND(D29&lt;&gt;"",E29&lt;&gt;""),ROUND(MOD(E29-D29,1)*24,2),"")</f>
        <v/>
      </c>
      <c r="G29" s="9">
        <f>IF(B29="","",IFERROR(VLOOKUP(B29,'Клієнти'!$A$4:$B$33,2,FALSE),""))</f>
        <v/>
      </c>
      <c r="H29" s="9">
        <f>IF(OR(F29="",G29=""),"",ROUND(F29*G29,2))</f>
        <v/>
      </c>
      <c r="I29" s="6" t="n"/>
    </row>
    <row r="30">
      <c r="A30" s="5" t="n"/>
      <c r="B30" s="6" t="n"/>
      <c r="C30" s="6" t="n"/>
      <c r="D30" s="7" t="n"/>
      <c r="E30" s="7" t="n"/>
      <c r="F30" s="8">
        <f>IF(AND(D30&lt;&gt;"",E30&lt;&gt;""),ROUND(MOD(E30-D30,1)*24,2),"")</f>
        <v/>
      </c>
      <c r="G30" s="9">
        <f>IF(B30="","",IFERROR(VLOOKUP(B30,'Клієнти'!$A$4:$B$33,2,FALSE),""))</f>
        <v/>
      </c>
      <c r="H30" s="9">
        <f>IF(OR(F30="",G30=""),"",ROUND(F30*G30,2))</f>
        <v/>
      </c>
      <c r="I30" s="6" t="n"/>
    </row>
    <row r="31">
      <c r="A31" s="5" t="n"/>
      <c r="B31" s="6" t="n"/>
      <c r="C31" s="6" t="n"/>
      <c r="D31" s="7" t="n"/>
      <c r="E31" s="7" t="n"/>
      <c r="F31" s="8">
        <f>IF(AND(D31&lt;&gt;"",E31&lt;&gt;""),ROUND(MOD(E31-D31,1)*24,2),"")</f>
        <v/>
      </c>
      <c r="G31" s="9">
        <f>IF(B31="","",IFERROR(VLOOKUP(B31,'Клієнти'!$A$4:$B$33,2,FALSE),""))</f>
        <v/>
      </c>
      <c r="H31" s="9">
        <f>IF(OR(F31="",G31=""),"",ROUND(F31*G31,2))</f>
        <v/>
      </c>
      <c r="I31" s="6" t="n"/>
    </row>
    <row r="32">
      <c r="A32" s="5" t="n"/>
      <c r="B32" s="6" t="n"/>
      <c r="C32" s="6" t="n"/>
      <c r="D32" s="7" t="n"/>
      <c r="E32" s="7" t="n"/>
      <c r="F32" s="8">
        <f>IF(AND(D32&lt;&gt;"",E32&lt;&gt;""),ROUND(MOD(E32-D32,1)*24,2),"")</f>
        <v/>
      </c>
      <c r="G32" s="9">
        <f>IF(B32="","",IFERROR(VLOOKUP(B32,'Клієнти'!$A$4:$B$33,2,FALSE),""))</f>
        <v/>
      </c>
      <c r="H32" s="9">
        <f>IF(OR(F32="",G32=""),"",ROUND(F32*G32,2))</f>
        <v/>
      </c>
      <c r="I32" s="6" t="n"/>
    </row>
    <row r="33">
      <c r="A33" s="5" t="n"/>
      <c r="B33" s="6" t="n"/>
      <c r="C33" s="6" t="n"/>
      <c r="D33" s="7" t="n"/>
      <c r="E33" s="7" t="n"/>
      <c r="F33" s="8">
        <f>IF(AND(D33&lt;&gt;"",E33&lt;&gt;""),ROUND(MOD(E33-D33,1)*24,2),"")</f>
        <v/>
      </c>
      <c r="G33" s="9">
        <f>IF(B33="","",IFERROR(VLOOKUP(B33,'Клієнти'!$A$4:$B$33,2,FALSE),""))</f>
        <v/>
      </c>
      <c r="H33" s="9">
        <f>IF(OR(F33="",G33=""),"",ROUND(F33*G33,2))</f>
        <v/>
      </c>
      <c r="I33" s="6" t="n"/>
    </row>
    <row r="34">
      <c r="A34" s="5" t="n"/>
      <c r="B34" s="6" t="n"/>
      <c r="C34" s="6" t="n"/>
      <c r="D34" s="7" t="n"/>
      <c r="E34" s="7" t="n"/>
      <c r="F34" s="8">
        <f>IF(AND(D34&lt;&gt;"",E34&lt;&gt;""),ROUND(MOD(E34-D34,1)*24,2),"")</f>
        <v/>
      </c>
      <c r="G34" s="9">
        <f>IF(B34="","",IFERROR(VLOOKUP(B34,'Клієнти'!$A$4:$B$33,2,FALSE),""))</f>
        <v/>
      </c>
      <c r="H34" s="9">
        <f>IF(OR(F34="",G34=""),"",ROUND(F34*G34,2))</f>
        <v/>
      </c>
      <c r="I34" s="6" t="n"/>
    </row>
    <row r="35">
      <c r="A35" s="5" t="n"/>
      <c r="B35" s="6" t="n"/>
      <c r="C35" s="6" t="n"/>
      <c r="D35" s="7" t="n"/>
      <c r="E35" s="7" t="n"/>
      <c r="F35" s="8">
        <f>IF(AND(D35&lt;&gt;"",E35&lt;&gt;""),ROUND(MOD(E35-D35,1)*24,2),"")</f>
        <v/>
      </c>
      <c r="G35" s="9">
        <f>IF(B35="","",IFERROR(VLOOKUP(B35,'Клієнти'!$A$4:$B$33,2,FALSE),""))</f>
        <v/>
      </c>
      <c r="H35" s="9">
        <f>IF(OR(F35="",G35=""),"",ROUND(F35*G35,2))</f>
        <v/>
      </c>
      <c r="I35" s="6" t="n"/>
    </row>
    <row r="36">
      <c r="A36" s="5" t="n"/>
      <c r="B36" s="6" t="n"/>
      <c r="C36" s="6" t="n"/>
      <c r="D36" s="7" t="n"/>
      <c r="E36" s="7" t="n"/>
      <c r="F36" s="8">
        <f>IF(AND(D36&lt;&gt;"",E36&lt;&gt;""),ROUND(MOD(E36-D36,1)*24,2),"")</f>
        <v/>
      </c>
      <c r="G36" s="9">
        <f>IF(B36="","",IFERROR(VLOOKUP(B36,'Клієнти'!$A$4:$B$33,2,FALSE),""))</f>
        <v/>
      </c>
      <c r="H36" s="9">
        <f>IF(OR(F36="",G36=""),"",ROUND(F36*G36,2))</f>
        <v/>
      </c>
      <c r="I36" s="6" t="n"/>
    </row>
    <row r="37">
      <c r="A37" s="5" t="n"/>
      <c r="B37" s="6" t="n"/>
      <c r="C37" s="6" t="n"/>
      <c r="D37" s="7" t="n"/>
      <c r="E37" s="7" t="n"/>
      <c r="F37" s="8">
        <f>IF(AND(D37&lt;&gt;"",E37&lt;&gt;""),ROUND(MOD(E37-D37,1)*24,2),"")</f>
        <v/>
      </c>
      <c r="G37" s="9">
        <f>IF(B37="","",IFERROR(VLOOKUP(B37,'Клієнти'!$A$4:$B$33,2,FALSE),""))</f>
        <v/>
      </c>
      <c r="H37" s="9">
        <f>IF(OR(F37="",G37=""),"",ROUND(F37*G37,2))</f>
        <v/>
      </c>
      <c r="I37" s="6" t="n"/>
    </row>
    <row r="38">
      <c r="A38" s="5" t="n"/>
      <c r="B38" s="6" t="n"/>
      <c r="C38" s="6" t="n"/>
      <c r="D38" s="7" t="n"/>
      <c r="E38" s="7" t="n"/>
      <c r="F38" s="8">
        <f>IF(AND(D38&lt;&gt;"",E38&lt;&gt;""),ROUND(MOD(E38-D38,1)*24,2),"")</f>
        <v/>
      </c>
      <c r="G38" s="9">
        <f>IF(B38="","",IFERROR(VLOOKUP(B38,'Клієнти'!$A$4:$B$33,2,FALSE),""))</f>
        <v/>
      </c>
      <c r="H38" s="9">
        <f>IF(OR(F38="",G38=""),"",ROUND(F38*G38,2))</f>
        <v/>
      </c>
      <c r="I38" s="6" t="n"/>
    </row>
    <row r="39">
      <c r="A39" s="5" t="n"/>
      <c r="B39" s="6" t="n"/>
      <c r="C39" s="6" t="n"/>
      <c r="D39" s="7" t="n"/>
      <c r="E39" s="7" t="n"/>
      <c r="F39" s="8">
        <f>IF(AND(D39&lt;&gt;"",E39&lt;&gt;""),ROUND(MOD(E39-D39,1)*24,2),"")</f>
        <v/>
      </c>
      <c r="G39" s="9">
        <f>IF(B39="","",IFERROR(VLOOKUP(B39,'Клієнти'!$A$4:$B$33,2,FALSE),""))</f>
        <v/>
      </c>
      <c r="H39" s="9">
        <f>IF(OR(F39="",G39=""),"",ROUND(F39*G39,2))</f>
        <v/>
      </c>
      <c r="I39" s="6" t="n"/>
    </row>
    <row r="40">
      <c r="A40" s="5" t="n"/>
      <c r="B40" s="6" t="n"/>
      <c r="C40" s="6" t="n"/>
      <c r="D40" s="7" t="n"/>
      <c r="E40" s="7" t="n"/>
      <c r="F40" s="8">
        <f>IF(AND(D40&lt;&gt;"",E40&lt;&gt;""),ROUND(MOD(E40-D40,1)*24,2),"")</f>
        <v/>
      </c>
      <c r="G40" s="9">
        <f>IF(B40="","",IFERROR(VLOOKUP(B40,'Клієнти'!$A$4:$B$33,2,FALSE),""))</f>
        <v/>
      </c>
      <c r="H40" s="9">
        <f>IF(OR(F40="",G40=""),"",ROUND(F40*G40,2))</f>
        <v/>
      </c>
      <c r="I40" s="6" t="n"/>
    </row>
    <row r="41">
      <c r="A41" s="5" t="n"/>
      <c r="B41" s="6" t="n"/>
      <c r="C41" s="6" t="n"/>
      <c r="D41" s="7" t="n"/>
      <c r="E41" s="7" t="n"/>
      <c r="F41" s="8">
        <f>IF(AND(D41&lt;&gt;"",E41&lt;&gt;""),ROUND(MOD(E41-D41,1)*24,2),"")</f>
        <v/>
      </c>
      <c r="G41" s="9">
        <f>IF(B41="","",IFERROR(VLOOKUP(B41,'Клієнти'!$A$4:$B$33,2,FALSE),""))</f>
        <v/>
      </c>
      <c r="H41" s="9">
        <f>IF(OR(F41="",G41=""),"",ROUND(F41*G41,2))</f>
        <v/>
      </c>
      <c r="I41" s="6" t="n"/>
    </row>
    <row r="42">
      <c r="A42" s="5" t="n"/>
      <c r="B42" s="6" t="n"/>
      <c r="C42" s="6" t="n"/>
      <c r="D42" s="7" t="n"/>
      <c r="E42" s="7" t="n"/>
      <c r="F42" s="8">
        <f>IF(AND(D42&lt;&gt;"",E42&lt;&gt;""),ROUND(MOD(E42-D42,1)*24,2),"")</f>
        <v/>
      </c>
      <c r="G42" s="9">
        <f>IF(B42="","",IFERROR(VLOOKUP(B42,'Клієнти'!$A$4:$B$33,2,FALSE),""))</f>
        <v/>
      </c>
      <c r="H42" s="9">
        <f>IF(OR(F42="",G42=""),"",ROUND(F42*G42,2))</f>
        <v/>
      </c>
      <c r="I42" s="6" t="n"/>
    </row>
    <row r="43">
      <c r="A43" s="5" t="n"/>
      <c r="B43" s="6" t="n"/>
      <c r="C43" s="6" t="n"/>
      <c r="D43" s="7" t="n"/>
      <c r="E43" s="7" t="n"/>
      <c r="F43" s="8">
        <f>IF(AND(D43&lt;&gt;"",E43&lt;&gt;""),ROUND(MOD(E43-D43,1)*24,2),"")</f>
        <v/>
      </c>
      <c r="G43" s="9">
        <f>IF(B43="","",IFERROR(VLOOKUP(B43,'Клієнти'!$A$4:$B$33,2,FALSE),""))</f>
        <v/>
      </c>
      <c r="H43" s="9">
        <f>IF(OR(F43="",G43=""),"",ROUND(F43*G43,2))</f>
        <v/>
      </c>
      <c r="I43" s="6" t="n"/>
    </row>
    <row r="44">
      <c r="A44" s="5" t="n"/>
      <c r="B44" s="6" t="n"/>
      <c r="C44" s="6" t="n"/>
      <c r="D44" s="7" t="n"/>
      <c r="E44" s="7" t="n"/>
      <c r="F44" s="8">
        <f>IF(AND(D44&lt;&gt;"",E44&lt;&gt;""),ROUND(MOD(E44-D44,1)*24,2),"")</f>
        <v/>
      </c>
      <c r="G44" s="9">
        <f>IF(B44="","",IFERROR(VLOOKUP(B44,'Клієнти'!$A$4:$B$33,2,FALSE),""))</f>
        <v/>
      </c>
      <c r="H44" s="9">
        <f>IF(OR(F44="",G44=""),"",ROUND(F44*G44,2))</f>
        <v/>
      </c>
      <c r="I44" s="6" t="n"/>
    </row>
    <row r="45">
      <c r="A45" s="5" t="n"/>
      <c r="B45" s="6" t="n"/>
      <c r="C45" s="6" t="n"/>
      <c r="D45" s="7" t="n"/>
      <c r="E45" s="7" t="n"/>
      <c r="F45" s="8">
        <f>IF(AND(D45&lt;&gt;"",E45&lt;&gt;""),ROUND(MOD(E45-D45,1)*24,2),"")</f>
        <v/>
      </c>
      <c r="G45" s="9">
        <f>IF(B45="","",IFERROR(VLOOKUP(B45,'Клієнти'!$A$4:$B$33,2,FALSE),""))</f>
        <v/>
      </c>
      <c r="H45" s="9">
        <f>IF(OR(F45="",G45=""),"",ROUND(F45*G45,2))</f>
        <v/>
      </c>
      <c r="I45" s="6" t="n"/>
    </row>
    <row r="46">
      <c r="A46" s="5" t="n"/>
      <c r="B46" s="6" t="n"/>
      <c r="C46" s="6" t="n"/>
      <c r="D46" s="7" t="n"/>
      <c r="E46" s="7" t="n"/>
      <c r="F46" s="8">
        <f>IF(AND(D46&lt;&gt;"",E46&lt;&gt;""),ROUND(MOD(E46-D46,1)*24,2),"")</f>
        <v/>
      </c>
      <c r="G46" s="9">
        <f>IF(B46="","",IFERROR(VLOOKUP(B46,'Клієнти'!$A$4:$B$33,2,FALSE),""))</f>
        <v/>
      </c>
      <c r="H46" s="9">
        <f>IF(OR(F46="",G46=""),"",ROUND(F46*G46,2))</f>
        <v/>
      </c>
      <c r="I46" s="6" t="n"/>
    </row>
    <row r="47">
      <c r="A47" s="5" t="n"/>
      <c r="B47" s="6" t="n"/>
      <c r="C47" s="6" t="n"/>
      <c r="D47" s="7" t="n"/>
      <c r="E47" s="7" t="n"/>
      <c r="F47" s="8">
        <f>IF(AND(D47&lt;&gt;"",E47&lt;&gt;""),ROUND(MOD(E47-D47,1)*24,2),"")</f>
        <v/>
      </c>
      <c r="G47" s="9">
        <f>IF(B47="","",IFERROR(VLOOKUP(B47,'Клієнти'!$A$4:$B$33,2,FALSE),""))</f>
        <v/>
      </c>
      <c r="H47" s="9">
        <f>IF(OR(F47="",G47=""),"",ROUND(F47*G47,2))</f>
        <v/>
      </c>
      <c r="I47" s="6" t="n"/>
    </row>
    <row r="48">
      <c r="A48" s="5" t="n"/>
      <c r="B48" s="6" t="n"/>
      <c r="C48" s="6" t="n"/>
      <c r="D48" s="7" t="n"/>
      <c r="E48" s="7" t="n"/>
      <c r="F48" s="8">
        <f>IF(AND(D48&lt;&gt;"",E48&lt;&gt;""),ROUND(MOD(E48-D48,1)*24,2),"")</f>
        <v/>
      </c>
      <c r="G48" s="9">
        <f>IF(B48="","",IFERROR(VLOOKUP(B48,'Клієнти'!$A$4:$B$33,2,FALSE),""))</f>
        <v/>
      </c>
      <c r="H48" s="9">
        <f>IF(OR(F48="",G48=""),"",ROUND(F48*G48,2))</f>
        <v/>
      </c>
      <c r="I48" s="6" t="n"/>
    </row>
    <row r="49">
      <c r="A49" s="5" t="n"/>
      <c r="B49" s="6" t="n"/>
      <c r="C49" s="6" t="n"/>
      <c r="D49" s="7" t="n"/>
      <c r="E49" s="7" t="n"/>
      <c r="F49" s="8">
        <f>IF(AND(D49&lt;&gt;"",E49&lt;&gt;""),ROUND(MOD(E49-D49,1)*24,2),"")</f>
        <v/>
      </c>
      <c r="G49" s="9">
        <f>IF(B49="","",IFERROR(VLOOKUP(B49,'Клієнти'!$A$4:$B$33,2,FALSE),""))</f>
        <v/>
      </c>
      <c r="H49" s="9">
        <f>IF(OR(F49="",G49=""),"",ROUND(F49*G49,2))</f>
        <v/>
      </c>
      <c r="I49" s="6" t="n"/>
    </row>
    <row r="50">
      <c r="A50" s="5" t="n"/>
      <c r="B50" s="6" t="n"/>
      <c r="C50" s="6" t="n"/>
      <c r="D50" s="7" t="n"/>
      <c r="E50" s="7" t="n"/>
      <c r="F50" s="8">
        <f>IF(AND(D50&lt;&gt;"",E50&lt;&gt;""),ROUND(MOD(E50-D50,1)*24,2),"")</f>
        <v/>
      </c>
      <c r="G50" s="9">
        <f>IF(B50="","",IFERROR(VLOOKUP(B50,'Клієнти'!$A$4:$B$33,2,FALSE),""))</f>
        <v/>
      </c>
      <c r="H50" s="9">
        <f>IF(OR(F50="",G50=""),"",ROUND(F50*G50,2))</f>
        <v/>
      </c>
      <c r="I50" s="6" t="n"/>
    </row>
    <row r="51">
      <c r="A51" s="5" t="n"/>
      <c r="B51" s="6" t="n"/>
      <c r="C51" s="6" t="n"/>
      <c r="D51" s="7" t="n"/>
      <c r="E51" s="7" t="n"/>
      <c r="F51" s="8">
        <f>IF(AND(D51&lt;&gt;"",E51&lt;&gt;""),ROUND(MOD(E51-D51,1)*24,2),"")</f>
        <v/>
      </c>
      <c r="G51" s="9">
        <f>IF(B51="","",IFERROR(VLOOKUP(B51,'Клієнти'!$A$4:$B$33,2,FALSE),""))</f>
        <v/>
      </c>
      <c r="H51" s="9">
        <f>IF(OR(F51="",G51=""),"",ROUND(F51*G51,2))</f>
        <v/>
      </c>
      <c r="I51" s="6" t="n"/>
    </row>
    <row r="52">
      <c r="A52" s="5" t="n"/>
      <c r="B52" s="6" t="n"/>
      <c r="C52" s="6" t="n"/>
      <c r="D52" s="7" t="n"/>
      <c r="E52" s="7" t="n"/>
      <c r="F52" s="8">
        <f>IF(AND(D52&lt;&gt;"",E52&lt;&gt;""),ROUND(MOD(E52-D52,1)*24,2),"")</f>
        <v/>
      </c>
      <c r="G52" s="9">
        <f>IF(B52="","",IFERROR(VLOOKUP(B52,'Клієнти'!$A$4:$B$33,2,FALSE),""))</f>
        <v/>
      </c>
      <c r="H52" s="9">
        <f>IF(OR(F52="",G52=""),"",ROUND(F52*G52,2))</f>
        <v/>
      </c>
      <c r="I52" s="6" t="n"/>
    </row>
    <row r="53">
      <c r="A53" s="5" t="n"/>
      <c r="B53" s="6" t="n"/>
      <c r="C53" s="6" t="n"/>
      <c r="D53" s="7" t="n"/>
      <c r="E53" s="7" t="n"/>
      <c r="F53" s="8">
        <f>IF(AND(D53&lt;&gt;"",E53&lt;&gt;""),ROUND(MOD(E53-D53,1)*24,2),"")</f>
        <v/>
      </c>
      <c r="G53" s="9">
        <f>IF(B53="","",IFERROR(VLOOKUP(B53,'Клієнти'!$A$4:$B$33,2,FALSE),""))</f>
        <v/>
      </c>
      <c r="H53" s="9">
        <f>IF(OR(F53="",G53=""),"",ROUND(F53*G53,2))</f>
        <v/>
      </c>
      <c r="I53" s="6" t="n"/>
    </row>
    <row r="54">
      <c r="A54" s="5" t="n"/>
      <c r="B54" s="6" t="n"/>
      <c r="C54" s="6" t="n"/>
      <c r="D54" s="7" t="n"/>
      <c r="E54" s="7" t="n"/>
      <c r="F54" s="8">
        <f>IF(AND(D54&lt;&gt;"",E54&lt;&gt;""),ROUND(MOD(E54-D54,1)*24,2),"")</f>
        <v/>
      </c>
      <c r="G54" s="9">
        <f>IF(B54="","",IFERROR(VLOOKUP(B54,'Клієнти'!$A$4:$B$33,2,FALSE),""))</f>
        <v/>
      </c>
      <c r="H54" s="9">
        <f>IF(OR(F54="",G54=""),"",ROUND(F54*G54,2))</f>
        <v/>
      </c>
      <c r="I54" s="6" t="n"/>
    </row>
    <row r="55">
      <c r="A55" s="5" t="n"/>
      <c r="B55" s="6" t="n"/>
      <c r="C55" s="6" t="n"/>
      <c r="D55" s="7" t="n"/>
      <c r="E55" s="7" t="n"/>
      <c r="F55" s="8">
        <f>IF(AND(D55&lt;&gt;"",E55&lt;&gt;""),ROUND(MOD(E55-D55,1)*24,2),"")</f>
        <v/>
      </c>
      <c r="G55" s="9">
        <f>IF(B55="","",IFERROR(VLOOKUP(B55,'Клієнти'!$A$4:$B$33,2,FALSE),""))</f>
        <v/>
      </c>
      <c r="H55" s="9">
        <f>IF(OR(F55="",G55=""),"",ROUND(F55*G55,2))</f>
        <v/>
      </c>
      <c r="I55" s="6" t="n"/>
    </row>
    <row r="56">
      <c r="A56" s="5" t="n"/>
      <c r="B56" s="6" t="n"/>
      <c r="C56" s="6" t="n"/>
      <c r="D56" s="7" t="n"/>
      <c r="E56" s="7" t="n"/>
      <c r="F56" s="8">
        <f>IF(AND(D56&lt;&gt;"",E56&lt;&gt;""),ROUND(MOD(E56-D56,1)*24,2),"")</f>
        <v/>
      </c>
      <c r="G56" s="9">
        <f>IF(B56="","",IFERROR(VLOOKUP(B56,'Клієнти'!$A$4:$B$33,2,FALSE),""))</f>
        <v/>
      </c>
      <c r="H56" s="9">
        <f>IF(OR(F56="",G56=""),"",ROUND(F56*G56,2))</f>
        <v/>
      </c>
      <c r="I56" s="6" t="n"/>
    </row>
    <row r="57">
      <c r="A57" s="5" t="n"/>
      <c r="B57" s="6" t="n"/>
      <c r="C57" s="6" t="n"/>
      <c r="D57" s="7" t="n"/>
      <c r="E57" s="7" t="n"/>
      <c r="F57" s="8">
        <f>IF(AND(D57&lt;&gt;"",E57&lt;&gt;""),ROUND(MOD(E57-D57,1)*24,2),"")</f>
        <v/>
      </c>
      <c r="G57" s="9">
        <f>IF(B57="","",IFERROR(VLOOKUP(B57,'Клієнти'!$A$4:$B$33,2,FALSE),""))</f>
        <v/>
      </c>
      <c r="H57" s="9">
        <f>IF(OR(F57="",G57=""),"",ROUND(F57*G57,2))</f>
        <v/>
      </c>
      <c r="I57" s="6" t="n"/>
    </row>
    <row r="58">
      <c r="A58" s="5" t="n"/>
      <c r="B58" s="6" t="n"/>
      <c r="C58" s="6" t="n"/>
      <c r="D58" s="7" t="n"/>
      <c r="E58" s="7" t="n"/>
      <c r="F58" s="8">
        <f>IF(AND(D58&lt;&gt;"",E58&lt;&gt;""),ROUND(MOD(E58-D58,1)*24,2),"")</f>
        <v/>
      </c>
      <c r="G58" s="9">
        <f>IF(B58="","",IFERROR(VLOOKUP(B58,'Клієнти'!$A$4:$B$33,2,FALSE),""))</f>
        <v/>
      </c>
      <c r="H58" s="9">
        <f>IF(OR(F58="",G58=""),"",ROUND(F58*G58,2))</f>
        <v/>
      </c>
      <c r="I58" s="6" t="n"/>
    </row>
    <row r="59">
      <c r="A59" s="5" t="n"/>
      <c r="B59" s="6" t="n"/>
      <c r="C59" s="6" t="n"/>
      <c r="D59" s="7" t="n"/>
      <c r="E59" s="7" t="n"/>
      <c r="F59" s="8">
        <f>IF(AND(D59&lt;&gt;"",E59&lt;&gt;""),ROUND(MOD(E59-D59,1)*24,2),"")</f>
        <v/>
      </c>
      <c r="G59" s="9">
        <f>IF(B59="","",IFERROR(VLOOKUP(B59,'Клієнти'!$A$4:$B$33,2,FALSE),""))</f>
        <v/>
      </c>
      <c r="H59" s="9">
        <f>IF(OR(F59="",G59=""),"",ROUND(F59*G59,2))</f>
        <v/>
      </c>
      <c r="I59" s="6" t="n"/>
    </row>
    <row r="60">
      <c r="A60" s="5" t="n"/>
      <c r="B60" s="6" t="n"/>
      <c r="C60" s="6" t="n"/>
      <c r="D60" s="7" t="n"/>
      <c r="E60" s="7" t="n"/>
      <c r="F60" s="8">
        <f>IF(AND(D60&lt;&gt;"",E60&lt;&gt;""),ROUND(MOD(E60-D60,1)*24,2),"")</f>
        <v/>
      </c>
      <c r="G60" s="9">
        <f>IF(B60="","",IFERROR(VLOOKUP(B60,'Клієнти'!$A$4:$B$33,2,FALSE),""))</f>
        <v/>
      </c>
      <c r="H60" s="9">
        <f>IF(OR(F60="",G60=""),"",ROUND(F60*G60,2))</f>
        <v/>
      </c>
      <c r="I60" s="6" t="n"/>
    </row>
    <row r="61">
      <c r="A61" s="5" t="n"/>
      <c r="B61" s="6" t="n"/>
      <c r="C61" s="6" t="n"/>
      <c r="D61" s="7" t="n"/>
      <c r="E61" s="7" t="n"/>
      <c r="F61" s="8">
        <f>IF(AND(D61&lt;&gt;"",E61&lt;&gt;""),ROUND(MOD(E61-D61,1)*24,2),"")</f>
        <v/>
      </c>
      <c r="G61" s="9">
        <f>IF(B61="","",IFERROR(VLOOKUP(B61,'Клієнти'!$A$4:$B$33,2,FALSE),""))</f>
        <v/>
      </c>
      <c r="H61" s="9">
        <f>IF(OR(F61="",G61=""),"",ROUND(F61*G61,2))</f>
        <v/>
      </c>
      <c r="I61" s="6" t="n"/>
    </row>
    <row r="62">
      <c r="A62" s="5" t="n"/>
      <c r="B62" s="6" t="n"/>
      <c r="C62" s="6" t="n"/>
      <c r="D62" s="7" t="n"/>
      <c r="E62" s="7" t="n"/>
      <c r="F62" s="8">
        <f>IF(AND(D62&lt;&gt;"",E62&lt;&gt;""),ROUND(MOD(E62-D62,1)*24,2),"")</f>
        <v/>
      </c>
      <c r="G62" s="9">
        <f>IF(B62="","",IFERROR(VLOOKUP(B62,'Клієнти'!$A$4:$B$33,2,FALSE),""))</f>
        <v/>
      </c>
      <c r="H62" s="9">
        <f>IF(OR(F62="",G62=""),"",ROUND(F62*G62,2))</f>
        <v/>
      </c>
      <c r="I62" s="6" t="n"/>
    </row>
    <row r="63">
      <c r="A63" s="5" t="n"/>
      <c r="B63" s="6" t="n"/>
      <c r="C63" s="6" t="n"/>
      <c r="D63" s="7" t="n"/>
      <c r="E63" s="7" t="n"/>
      <c r="F63" s="8">
        <f>IF(AND(D63&lt;&gt;"",E63&lt;&gt;""),ROUND(MOD(E63-D63,1)*24,2),"")</f>
        <v/>
      </c>
      <c r="G63" s="9">
        <f>IF(B63="","",IFERROR(VLOOKUP(B63,'Клієнти'!$A$4:$B$33,2,FALSE),""))</f>
        <v/>
      </c>
      <c r="H63" s="9">
        <f>IF(OR(F63="",G63=""),"",ROUND(F63*G63,2))</f>
        <v/>
      </c>
      <c r="I63" s="6" t="n"/>
    </row>
    <row r="64">
      <c r="A64" s="5" t="n"/>
      <c r="B64" s="6" t="n"/>
      <c r="C64" s="6" t="n"/>
      <c r="D64" s="7" t="n"/>
      <c r="E64" s="7" t="n"/>
      <c r="F64" s="8">
        <f>IF(AND(D64&lt;&gt;"",E64&lt;&gt;""),ROUND(MOD(E64-D64,1)*24,2),"")</f>
        <v/>
      </c>
      <c r="G64" s="9">
        <f>IF(B64="","",IFERROR(VLOOKUP(B64,'Клієнти'!$A$4:$B$33,2,FALSE),""))</f>
        <v/>
      </c>
      <c r="H64" s="9">
        <f>IF(OR(F64="",G64=""),"",ROUND(F64*G64,2))</f>
        <v/>
      </c>
      <c r="I64" s="6" t="n"/>
    </row>
    <row r="65">
      <c r="A65" s="5" t="n"/>
      <c r="B65" s="6" t="n"/>
      <c r="C65" s="6" t="n"/>
      <c r="D65" s="7" t="n"/>
      <c r="E65" s="7" t="n"/>
      <c r="F65" s="8">
        <f>IF(AND(D65&lt;&gt;"",E65&lt;&gt;""),ROUND(MOD(E65-D65,1)*24,2),"")</f>
        <v/>
      </c>
      <c r="G65" s="9">
        <f>IF(B65="","",IFERROR(VLOOKUP(B65,'Клієнти'!$A$4:$B$33,2,FALSE),""))</f>
        <v/>
      </c>
      <c r="H65" s="9">
        <f>IF(OR(F65="",G65=""),"",ROUND(F65*G65,2))</f>
        <v/>
      </c>
      <c r="I65" s="6" t="n"/>
    </row>
    <row r="66">
      <c r="A66" s="5" t="n"/>
      <c r="B66" s="6" t="n"/>
      <c r="C66" s="6" t="n"/>
      <c r="D66" s="7" t="n"/>
      <c r="E66" s="7" t="n"/>
      <c r="F66" s="8">
        <f>IF(AND(D66&lt;&gt;"",E66&lt;&gt;""),ROUND(MOD(E66-D66,1)*24,2),"")</f>
        <v/>
      </c>
      <c r="G66" s="9">
        <f>IF(B66="","",IFERROR(VLOOKUP(B66,'Клієнти'!$A$4:$B$33,2,FALSE),""))</f>
        <v/>
      </c>
      <c r="H66" s="9">
        <f>IF(OR(F66="",G66=""),"",ROUND(F66*G66,2))</f>
        <v/>
      </c>
      <c r="I66" s="6" t="n"/>
    </row>
    <row r="67">
      <c r="A67" s="5" t="n"/>
      <c r="B67" s="6" t="n"/>
      <c r="C67" s="6" t="n"/>
      <c r="D67" s="7" t="n"/>
      <c r="E67" s="7" t="n"/>
      <c r="F67" s="8">
        <f>IF(AND(D67&lt;&gt;"",E67&lt;&gt;""),ROUND(MOD(E67-D67,1)*24,2),"")</f>
        <v/>
      </c>
      <c r="G67" s="9">
        <f>IF(B67="","",IFERROR(VLOOKUP(B67,'Клієнти'!$A$4:$B$33,2,FALSE),""))</f>
        <v/>
      </c>
      <c r="H67" s="9">
        <f>IF(OR(F67="",G67=""),"",ROUND(F67*G67,2))</f>
        <v/>
      </c>
      <c r="I67" s="6" t="n"/>
    </row>
    <row r="68">
      <c r="A68" s="5" t="n"/>
      <c r="B68" s="6" t="n"/>
      <c r="C68" s="6" t="n"/>
      <c r="D68" s="7" t="n"/>
      <c r="E68" s="7" t="n"/>
      <c r="F68" s="8">
        <f>IF(AND(D68&lt;&gt;"",E68&lt;&gt;""),ROUND(MOD(E68-D68,1)*24,2),"")</f>
        <v/>
      </c>
      <c r="G68" s="9">
        <f>IF(B68="","",IFERROR(VLOOKUP(B68,'Клієнти'!$A$4:$B$33,2,FALSE),""))</f>
        <v/>
      </c>
      <c r="H68" s="9">
        <f>IF(OR(F68="",G68=""),"",ROUND(F68*G68,2))</f>
        <v/>
      </c>
      <c r="I68" s="6" t="n"/>
    </row>
    <row r="69">
      <c r="A69" s="5" t="n"/>
      <c r="B69" s="6" t="n"/>
      <c r="C69" s="6" t="n"/>
      <c r="D69" s="7" t="n"/>
      <c r="E69" s="7" t="n"/>
      <c r="F69" s="8">
        <f>IF(AND(D69&lt;&gt;"",E69&lt;&gt;""),ROUND(MOD(E69-D69,1)*24,2),"")</f>
        <v/>
      </c>
      <c r="G69" s="9">
        <f>IF(B69="","",IFERROR(VLOOKUP(B69,'Клієнти'!$A$4:$B$33,2,FALSE),""))</f>
        <v/>
      </c>
      <c r="H69" s="9">
        <f>IF(OR(F69="",G69=""),"",ROUND(F69*G69,2))</f>
        <v/>
      </c>
      <c r="I69" s="6" t="n"/>
    </row>
    <row r="70">
      <c r="A70" s="5" t="n"/>
      <c r="B70" s="6" t="n"/>
      <c r="C70" s="6" t="n"/>
      <c r="D70" s="7" t="n"/>
      <c r="E70" s="7" t="n"/>
      <c r="F70" s="8">
        <f>IF(AND(D70&lt;&gt;"",E70&lt;&gt;""),ROUND(MOD(E70-D70,1)*24,2),"")</f>
        <v/>
      </c>
      <c r="G70" s="9">
        <f>IF(B70="","",IFERROR(VLOOKUP(B70,'Клієнти'!$A$4:$B$33,2,FALSE),""))</f>
        <v/>
      </c>
      <c r="H70" s="9">
        <f>IF(OR(F70="",G70=""),"",ROUND(F70*G70,2))</f>
        <v/>
      </c>
      <c r="I70" s="6" t="n"/>
    </row>
    <row r="71">
      <c r="A71" s="5" t="n"/>
      <c r="B71" s="6" t="n"/>
      <c r="C71" s="6" t="n"/>
      <c r="D71" s="7" t="n"/>
      <c r="E71" s="7" t="n"/>
      <c r="F71" s="8">
        <f>IF(AND(D71&lt;&gt;"",E71&lt;&gt;""),ROUND(MOD(E71-D71,1)*24,2),"")</f>
        <v/>
      </c>
      <c r="G71" s="9">
        <f>IF(B71="","",IFERROR(VLOOKUP(B71,'Клієнти'!$A$4:$B$33,2,FALSE),""))</f>
        <v/>
      </c>
      <c r="H71" s="9">
        <f>IF(OR(F71="",G71=""),"",ROUND(F71*G71,2))</f>
        <v/>
      </c>
      <c r="I71" s="6" t="n"/>
    </row>
    <row r="72">
      <c r="A72" s="5" t="n"/>
      <c r="B72" s="6" t="n"/>
      <c r="C72" s="6" t="n"/>
      <c r="D72" s="7" t="n"/>
      <c r="E72" s="7" t="n"/>
      <c r="F72" s="8">
        <f>IF(AND(D72&lt;&gt;"",E72&lt;&gt;""),ROUND(MOD(E72-D72,1)*24,2),"")</f>
        <v/>
      </c>
      <c r="G72" s="9">
        <f>IF(B72="","",IFERROR(VLOOKUP(B72,'Клієнти'!$A$4:$B$33,2,FALSE),""))</f>
        <v/>
      </c>
      <c r="H72" s="9">
        <f>IF(OR(F72="",G72=""),"",ROUND(F72*G72,2))</f>
        <v/>
      </c>
      <c r="I72" s="6" t="n"/>
    </row>
    <row r="73">
      <c r="A73" s="5" t="n"/>
      <c r="B73" s="6" t="n"/>
      <c r="C73" s="6" t="n"/>
      <c r="D73" s="7" t="n"/>
      <c r="E73" s="7" t="n"/>
      <c r="F73" s="8">
        <f>IF(AND(D73&lt;&gt;"",E73&lt;&gt;""),ROUND(MOD(E73-D73,1)*24,2),"")</f>
        <v/>
      </c>
      <c r="G73" s="9">
        <f>IF(B73="","",IFERROR(VLOOKUP(B73,'Клієнти'!$A$4:$B$33,2,FALSE),""))</f>
        <v/>
      </c>
      <c r="H73" s="9">
        <f>IF(OR(F73="",G73=""),"",ROUND(F73*G73,2))</f>
        <v/>
      </c>
      <c r="I73" s="6" t="n"/>
    </row>
    <row r="74">
      <c r="A74" s="5" t="n"/>
      <c r="B74" s="6" t="n"/>
      <c r="C74" s="6" t="n"/>
      <c r="D74" s="7" t="n"/>
      <c r="E74" s="7" t="n"/>
      <c r="F74" s="8">
        <f>IF(AND(D74&lt;&gt;"",E74&lt;&gt;""),ROUND(MOD(E74-D74,1)*24,2),"")</f>
        <v/>
      </c>
      <c r="G74" s="9">
        <f>IF(B74="","",IFERROR(VLOOKUP(B74,'Клієнти'!$A$4:$B$33,2,FALSE),""))</f>
        <v/>
      </c>
      <c r="H74" s="9">
        <f>IF(OR(F74="",G74=""),"",ROUND(F74*G74,2))</f>
        <v/>
      </c>
      <c r="I74" s="6" t="n"/>
    </row>
    <row r="75">
      <c r="A75" s="5" t="n"/>
      <c r="B75" s="6" t="n"/>
      <c r="C75" s="6" t="n"/>
      <c r="D75" s="7" t="n"/>
      <c r="E75" s="7" t="n"/>
      <c r="F75" s="8">
        <f>IF(AND(D75&lt;&gt;"",E75&lt;&gt;""),ROUND(MOD(E75-D75,1)*24,2),"")</f>
        <v/>
      </c>
      <c r="G75" s="9">
        <f>IF(B75="","",IFERROR(VLOOKUP(B75,'Клієнти'!$A$4:$B$33,2,FALSE),""))</f>
        <v/>
      </c>
      <c r="H75" s="9">
        <f>IF(OR(F75="",G75=""),"",ROUND(F75*G75,2))</f>
        <v/>
      </c>
      <c r="I75" s="6" t="n"/>
    </row>
    <row r="76">
      <c r="A76" s="5" t="n"/>
      <c r="B76" s="6" t="n"/>
      <c r="C76" s="6" t="n"/>
      <c r="D76" s="7" t="n"/>
      <c r="E76" s="7" t="n"/>
      <c r="F76" s="8">
        <f>IF(AND(D76&lt;&gt;"",E76&lt;&gt;""),ROUND(MOD(E76-D76,1)*24,2),"")</f>
        <v/>
      </c>
      <c r="G76" s="9">
        <f>IF(B76="","",IFERROR(VLOOKUP(B76,'Клієнти'!$A$4:$B$33,2,FALSE),""))</f>
        <v/>
      </c>
      <c r="H76" s="9">
        <f>IF(OR(F76="",G76=""),"",ROUND(F76*G76,2))</f>
        <v/>
      </c>
      <c r="I76" s="6" t="n"/>
    </row>
    <row r="77">
      <c r="A77" s="5" t="n"/>
      <c r="B77" s="6" t="n"/>
      <c r="C77" s="6" t="n"/>
      <c r="D77" s="7" t="n"/>
      <c r="E77" s="7" t="n"/>
      <c r="F77" s="8">
        <f>IF(AND(D77&lt;&gt;"",E77&lt;&gt;""),ROUND(MOD(E77-D77,1)*24,2),"")</f>
        <v/>
      </c>
      <c r="G77" s="9">
        <f>IF(B77="","",IFERROR(VLOOKUP(B77,'Клієнти'!$A$4:$B$33,2,FALSE),""))</f>
        <v/>
      </c>
      <c r="H77" s="9">
        <f>IF(OR(F77="",G77=""),"",ROUND(F77*G77,2))</f>
        <v/>
      </c>
      <c r="I77" s="6" t="n"/>
    </row>
    <row r="78">
      <c r="A78" s="5" t="n"/>
      <c r="B78" s="6" t="n"/>
      <c r="C78" s="6" t="n"/>
      <c r="D78" s="7" t="n"/>
      <c r="E78" s="7" t="n"/>
      <c r="F78" s="8">
        <f>IF(AND(D78&lt;&gt;"",E78&lt;&gt;""),ROUND(MOD(E78-D78,1)*24,2),"")</f>
        <v/>
      </c>
      <c r="G78" s="9">
        <f>IF(B78="","",IFERROR(VLOOKUP(B78,'Клієнти'!$A$4:$B$33,2,FALSE),""))</f>
        <v/>
      </c>
      <c r="H78" s="9">
        <f>IF(OR(F78="",G78=""),"",ROUND(F78*G78,2))</f>
        <v/>
      </c>
      <c r="I78" s="6" t="n"/>
    </row>
    <row r="79">
      <c r="A79" s="5" t="n"/>
      <c r="B79" s="6" t="n"/>
      <c r="C79" s="6" t="n"/>
      <c r="D79" s="7" t="n"/>
      <c r="E79" s="7" t="n"/>
      <c r="F79" s="8">
        <f>IF(AND(D79&lt;&gt;"",E79&lt;&gt;""),ROUND(MOD(E79-D79,1)*24,2),"")</f>
        <v/>
      </c>
      <c r="G79" s="9">
        <f>IF(B79="","",IFERROR(VLOOKUP(B79,'Клієнти'!$A$4:$B$33,2,FALSE),""))</f>
        <v/>
      </c>
      <c r="H79" s="9">
        <f>IF(OR(F79="",G79=""),"",ROUND(F79*G79,2))</f>
        <v/>
      </c>
      <c r="I79" s="6" t="n"/>
    </row>
    <row r="80">
      <c r="A80" s="5" t="n"/>
      <c r="B80" s="6" t="n"/>
      <c r="C80" s="6" t="n"/>
      <c r="D80" s="7" t="n"/>
      <c r="E80" s="7" t="n"/>
      <c r="F80" s="8">
        <f>IF(AND(D80&lt;&gt;"",E80&lt;&gt;""),ROUND(MOD(E80-D80,1)*24,2),"")</f>
        <v/>
      </c>
      <c r="G80" s="9">
        <f>IF(B80="","",IFERROR(VLOOKUP(B80,'Клієнти'!$A$4:$B$33,2,FALSE),""))</f>
        <v/>
      </c>
      <c r="H80" s="9">
        <f>IF(OR(F80="",G80=""),"",ROUND(F80*G80,2))</f>
        <v/>
      </c>
      <c r="I80" s="6" t="n"/>
    </row>
    <row r="81">
      <c r="A81" s="5" t="n"/>
      <c r="B81" s="6" t="n"/>
      <c r="C81" s="6" t="n"/>
      <c r="D81" s="7" t="n"/>
      <c r="E81" s="7" t="n"/>
      <c r="F81" s="8">
        <f>IF(AND(D81&lt;&gt;"",E81&lt;&gt;""),ROUND(MOD(E81-D81,1)*24,2),"")</f>
        <v/>
      </c>
      <c r="G81" s="9">
        <f>IF(B81="","",IFERROR(VLOOKUP(B81,'Клієнти'!$A$4:$B$33,2,FALSE),""))</f>
        <v/>
      </c>
      <c r="H81" s="9">
        <f>IF(OR(F81="",G81=""),"",ROUND(F81*G81,2))</f>
        <v/>
      </c>
      <c r="I81" s="6" t="n"/>
    </row>
    <row r="82">
      <c r="A82" s="5" t="n"/>
      <c r="B82" s="6" t="n"/>
      <c r="C82" s="6" t="n"/>
      <c r="D82" s="7" t="n"/>
      <c r="E82" s="7" t="n"/>
      <c r="F82" s="8">
        <f>IF(AND(D82&lt;&gt;"",E82&lt;&gt;""),ROUND(MOD(E82-D82,1)*24,2),"")</f>
        <v/>
      </c>
      <c r="G82" s="9">
        <f>IF(B82="","",IFERROR(VLOOKUP(B82,'Клієнти'!$A$4:$B$33,2,FALSE),""))</f>
        <v/>
      </c>
      <c r="H82" s="9">
        <f>IF(OR(F82="",G82=""),"",ROUND(F82*G82,2))</f>
        <v/>
      </c>
      <c r="I82" s="6" t="n"/>
    </row>
    <row r="83">
      <c r="A83" s="5" t="n"/>
      <c r="B83" s="6" t="n"/>
      <c r="C83" s="6" t="n"/>
      <c r="D83" s="7" t="n"/>
      <c r="E83" s="7" t="n"/>
      <c r="F83" s="8">
        <f>IF(AND(D83&lt;&gt;"",E83&lt;&gt;""),ROUND(MOD(E83-D83,1)*24,2),"")</f>
        <v/>
      </c>
      <c r="G83" s="9">
        <f>IF(B83="","",IFERROR(VLOOKUP(B83,'Клієнти'!$A$4:$B$33,2,FALSE),""))</f>
        <v/>
      </c>
      <c r="H83" s="9">
        <f>IF(OR(F83="",G83=""),"",ROUND(F83*G83,2))</f>
        <v/>
      </c>
      <c r="I83" s="6" t="n"/>
    </row>
    <row r="84">
      <c r="A84" s="5" t="n"/>
      <c r="B84" s="6" t="n"/>
      <c r="C84" s="6" t="n"/>
      <c r="D84" s="7" t="n"/>
      <c r="E84" s="7" t="n"/>
      <c r="F84" s="8">
        <f>IF(AND(D84&lt;&gt;"",E84&lt;&gt;""),ROUND(MOD(E84-D84,1)*24,2),"")</f>
        <v/>
      </c>
      <c r="G84" s="9">
        <f>IF(B84="","",IFERROR(VLOOKUP(B84,'Клієнти'!$A$4:$B$33,2,FALSE),""))</f>
        <v/>
      </c>
      <c r="H84" s="9">
        <f>IF(OR(F84="",G84=""),"",ROUND(F84*G84,2))</f>
        <v/>
      </c>
      <c r="I84" s="6" t="n"/>
    </row>
    <row r="85">
      <c r="A85" s="5" t="n"/>
      <c r="B85" s="6" t="n"/>
      <c r="C85" s="6" t="n"/>
      <c r="D85" s="7" t="n"/>
      <c r="E85" s="7" t="n"/>
      <c r="F85" s="8">
        <f>IF(AND(D85&lt;&gt;"",E85&lt;&gt;""),ROUND(MOD(E85-D85,1)*24,2),"")</f>
        <v/>
      </c>
      <c r="G85" s="9">
        <f>IF(B85="","",IFERROR(VLOOKUP(B85,'Клієнти'!$A$4:$B$33,2,FALSE),""))</f>
        <v/>
      </c>
      <c r="H85" s="9">
        <f>IF(OR(F85="",G85=""),"",ROUND(F85*G85,2))</f>
        <v/>
      </c>
      <c r="I85" s="6" t="n"/>
    </row>
    <row r="86">
      <c r="A86" s="5" t="n"/>
      <c r="B86" s="6" t="n"/>
      <c r="C86" s="6" t="n"/>
      <c r="D86" s="7" t="n"/>
      <c r="E86" s="7" t="n"/>
      <c r="F86" s="8">
        <f>IF(AND(D86&lt;&gt;"",E86&lt;&gt;""),ROUND(MOD(E86-D86,1)*24,2),"")</f>
        <v/>
      </c>
      <c r="G86" s="9">
        <f>IF(B86="","",IFERROR(VLOOKUP(B86,'Клієнти'!$A$4:$B$33,2,FALSE),""))</f>
        <v/>
      </c>
      <c r="H86" s="9">
        <f>IF(OR(F86="",G86=""),"",ROUND(F86*G86,2))</f>
        <v/>
      </c>
      <c r="I86" s="6" t="n"/>
    </row>
    <row r="87">
      <c r="A87" s="5" t="n"/>
      <c r="B87" s="6" t="n"/>
      <c r="C87" s="6" t="n"/>
      <c r="D87" s="7" t="n"/>
      <c r="E87" s="7" t="n"/>
      <c r="F87" s="8">
        <f>IF(AND(D87&lt;&gt;"",E87&lt;&gt;""),ROUND(MOD(E87-D87,1)*24,2),"")</f>
        <v/>
      </c>
      <c r="G87" s="9">
        <f>IF(B87="","",IFERROR(VLOOKUP(B87,'Клієнти'!$A$4:$B$33,2,FALSE),""))</f>
        <v/>
      </c>
      <c r="H87" s="9">
        <f>IF(OR(F87="",G87=""),"",ROUND(F87*G87,2))</f>
        <v/>
      </c>
      <c r="I87" s="6" t="n"/>
    </row>
    <row r="88">
      <c r="A88" s="5" t="n"/>
      <c r="B88" s="6" t="n"/>
      <c r="C88" s="6" t="n"/>
      <c r="D88" s="7" t="n"/>
      <c r="E88" s="7" t="n"/>
      <c r="F88" s="8">
        <f>IF(AND(D88&lt;&gt;"",E88&lt;&gt;""),ROUND(MOD(E88-D88,1)*24,2),"")</f>
        <v/>
      </c>
      <c r="G88" s="9">
        <f>IF(B88="","",IFERROR(VLOOKUP(B88,'Клієнти'!$A$4:$B$33,2,FALSE),""))</f>
        <v/>
      </c>
      <c r="H88" s="9">
        <f>IF(OR(F88="",G88=""),"",ROUND(F88*G88,2))</f>
        <v/>
      </c>
      <c r="I88" s="6" t="n"/>
    </row>
    <row r="89">
      <c r="A89" s="5" t="n"/>
      <c r="B89" s="6" t="n"/>
      <c r="C89" s="6" t="n"/>
      <c r="D89" s="7" t="n"/>
      <c r="E89" s="7" t="n"/>
      <c r="F89" s="8">
        <f>IF(AND(D89&lt;&gt;"",E89&lt;&gt;""),ROUND(MOD(E89-D89,1)*24,2),"")</f>
        <v/>
      </c>
      <c r="G89" s="9">
        <f>IF(B89="","",IFERROR(VLOOKUP(B89,'Клієнти'!$A$4:$B$33,2,FALSE),""))</f>
        <v/>
      </c>
      <c r="H89" s="9">
        <f>IF(OR(F89="",G89=""),"",ROUND(F89*G89,2))</f>
        <v/>
      </c>
      <c r="I89" s="6" t="n"/>
    </row>
    <row r="90">
      <c r="A90" s="5" t="n"/>
      <c r="B90" s="6" t="n"/>
      <c r="C90" s="6" t="n"/>
      <c r="D90" s="7" t="n"/>
      <c r="E90" s="7" t="n"/>
      <c r="F90" s="8">
        <f>IF(AND(D90&lt;&gt;"",E90&lt;&gt;""),ROUND(MOD(E90-D90,1)*24,2),"")</f>
        <v/>
      </c>
      <c r="G90" s="9">
        <f>IF(B90="","",IFERROR(VLOOKUP(B90,'Клієнти'!$A$4:$B$33,2,FALSE),""))</f>
        <v/>
      </c>
      <c r="H90" s="9">
        <f>IF(OR(F90="",G90=""),"",ROUND(F90*G90,2))</f>
        <v/>
      </c>
      <c r="I90" s="6" t="n"/>
    </row>
    <row r="91">
      <c r="A91" s="5" t="n"/>
      <c r="B91" s="6" t="n"/>
      <c r="C91" s="6" t="n"/>
      <c r="D91" s="7" t="n"/>
      <c r="E91" s="7" t="n"/>
      <c r="F91" s="8">
        <f>IF(AND(D91&lt;&gt;"",E91&lt;&gt;""),ROUND(MOD(E91-D91,1)*24,2),"")</f>
        <v/>
      </c>
      <c r="G91" s="9">
        <f>IF(B91="","",IFERROR(VLOOKUP(B91,'Клієнти'!$A$4:$B$33,2,FALSE),""))</f>
        <v/>
      </c>
      <c r="H91" s="9">
        <f>IF(OR(F91="",G91=""),"",ROUND(F91*G91,2))</f>
        <v/>
      </c>
      <c r="I91" s="6" t="n"/>
    </row>
    <row r="92">
      <c r="A92" s="5" t="n"/>
      <c r="B92" s="6" t="n"/>
      <c r="C92" s="6" t="n"/>
      <c r="D92" s="7" t="n"/>
      <c r="E92" s="7" t="n"/>
      <c r="F92" s="8">
        <f>IF(AND(D92&lt;&gt;"",E92&lt;&gt;""),ROUND(MOD(E92-D92,1)*24,2),"")</f>
        <v/>
      </c>
      <c r="G92" s="9">
        <f>IF(B92="","",IFERROR(VLOOKUP(B92,'Клієнти'!$A$4:$B$33,2,FALSE),""))</f>
        <v/>
      </c>
      <c r="H92" s="9">
        <f>IF(OR(F92="",G92=""),"",ROUND(F92*G92,2))</f>
        <v/>
      </c>
      <c r="I92" s="6" t="n"/>
    </row>
    <row r="93">
      <c r="A93" s="5" t="n"/>
      <c r="B93" s="6" t="n"/>
      <c r="C93" s="6" t="n"/>
      <c r="D93" s="7" t="n"/>
      <c r="E93" s="7" t="n"/>
      <c r="F93" s="8">
        <f>IF(AND(D93&lt;&gt;"",E93&lt;&gt;""),ROUND(MOD(E93-D93,1)*24,2),"")</f>
        <v/>
      </c>
      <c r="G93" s="9">
        <f>IF(B93="","",IFERROR(VLOOKUP(B93,'Клієнти'!$A$4:$B$33,2,FALSE),""))</f>
        <v/>
      </c>
      <c r="H93" s="9">
        <f>IF(OR(F93="",G93=""),"",ROUND(F93*G93,2))</f>
        <v/>
      </c>
      <c r="I93" s="6" t="n"/>
    </row>
    <row r="94">
      <c r="A94" s="5" t="n"/>
      <c r="B94" s="6" t="n"/>
      <c r="C94" s="6" t="n"/>
      <c r="D94" s="7" t="n"/>
      <c r="E94" s="7" t="n"/>
      <c r="F94" s="8">
        <f>IF(AND(D94&lt;&gt;"",E94&lt;&gt;""),ROUND(MOD(E94-D94,1)*24,2),"")</f>
        <v/>
      </c>
      <c r="G94" s="9">
        <f>IF(B94="","",IFERROR(VLOOKUP(B94,'Клієнти'!$A$4:$B$33,2,FALSE),""))</f>
        <v/>
      </c>
      <c r="H94" s="9">
        <f>IF(OR(F94="",G94=""),"",ROUND(F94*G94,2))</f>
        <v/>
      </c>
      <c r="I94" s="6" t="n"/>
    </row>
    <row r="95">
      <c r="A95" s="5" t="n"/>
      <c r="B95" s="6" t="n"/>
      <c r="C95" s="6" t="n"/>
      <c r="D95" s="7" t="n"/>
      <c r="E95" s="7" t="n"/>
      <c r="F95" s="8">
        <f>IF(AND(D95&lt;&gt;"",E95&lt;&gt;""),ROUND(MOD(E95-D95,1)*24,2),"")</f>
        <v/>
      </c>
      <c r="G95" s="9">
        <f>IF(B95="","",IFERROR(VLOOKUP(B95,'Клієнти'!$A$4:$B$33,2,FALSE),""))</f>
        <v/>
      </c>
      <c r="H95" s="9">
        <f>IF(OR(F95="",G95=""),"",ROUND(F95*G95,2))</f>
        <v/>
      </c>
      <c r="I95" s="6" t="n"/>
    </row>
    <row r="96">
      <c r="A96" s="5" t="n"/>
      <c r="B96" s="6" t="n"/>
      <c r="C96" s="6" t="n"/>
      <c r="D96" s="7" t="n"/>
      <c r="E96" s="7" t="n"/>
      <c r="F96" s="8">
        <f>IF(AND(D96&lt;&gt;"",E96&lt;&gt;""),ROUND(MOD(E96-D96,1)*24,2),"")</f>
        <v/>
      </c>
      <c r="G96" s="9">
        <f>IF(B96="","",IFERROR(VLOOKUP(B96,'Клієнти'!$A$4:$B$33,2,FALSE),""))</f>
        <v/>
      </c>
      <c r="H96" s="9">
        <f>IF(OR(F96="",G96=""),"",ROUND(F96*G96,2))</f>
        <v/>
      </c>
      <c r="I96" s="6" t="n"/>
    </row>
    <row r="97">
      <c r="A97" s="5" t="n"/>
      <c r="B97" s="6" t="n"/>
      <c r="C97" s="6" t="n"/>
      <c r="D97" s="7" t="n"/>
      <c r="E97" s="7" t="n"/>
      <c r="F97" s="8">
        <f>IF(AND(D97&lt;&gt;"",E97&lt;&gt;""),ROUND(MOD(E97-D97,1)*24,2),"")</f>
        <v/>
      </c>
      <c r="G97" s="9">
        <f>IF(B97="","",IFERROR(VLOOKUP(B97,'Клієнти'!$A$4:$B$33,2,FALSE),""))</f>
        <v/>
      </c>
      <c r="H97" s="9">
        <f>IF(OR(F97="",G97=""),"",ROUND(F97*G97,2))</f>
        <v/>
      </c>
      <c r="I97" s="6" t="n"/>
    </row>
    <row r="98">
      <c r="A98" s="5" t="n"/>
      <c r="B98" s="6" t="n"/>
      <c r="C98" s="6" t="n"/>
      <c r="D98" s="7" t="n"/>
      <c r="E98" s="7" t="n"/>
      <c r="F98" s="8">
        <f>IF(AND(D98&lt;&gt;"",E98&lt;&gt;""),ROUND(MOD(E98-D98,1)*24,2),"")</f>
        <v/>
      </c>
      <c r="G98" s="9">
        <f>IF(B98="","",IFERROR(VLOOKUP(B98,'Клієнти'!$A$4:$B$33,2,FALSE),""))</f>
        <v/>
      </c>
      <c r="H98" s="9">
        <f>IF(OR(F98="",G98=""),"",ROUND(F98*G98,2))</f>
        <v/>
      </c>
      <c r="I98" s="6" t="n"/>
    </row>
    <row r="99">
      <c r="A99" s="5" t="n"/>
      <c r="B99" s="6" t="n"/>
      <c r="C99" s="6" t="n"/>
      <c r="D99" s="7" t="n"/>
      <c r="E99" s="7" t="n"/>
      <c r="F99" s="8">
        <f>IF(AND(D99&lt;&gt;"",E99&lt;&gt;""),ROUND(MOD(E99-D99,1)*24,2),"")</f>
        <v/>
      </c>
      <c r="G99" s="9">
        <f>IF(B99="","",IFERROR(VLOOKUP(B99,'Клієнти'!$A$4:$B$33,2,FALSE),""))</f>
        <v/>
      </c>
      <c r="H99" s="9">
        <f>IF(OR(F99="",G99=""),"",ROUND(F99*G99,2))</f>
        <v/>
      </c>
      <c r="I99" s="6" t="n"/>
    </row>
    <row r="100">
      <c r="A100" s="5" t="n"/>
      <c r="B100" s="6" t="n"/>
      <c r="C100" s="6" t="n"/>
      <c r="D100" s="7" t="n"/>
      <c r="E100" s="7" t="n"/>
      <c r="F100" s="8">
        <f>IF(AND(D100&lt;&gt;"",E100&lt;&gt;""),ROUND(MOD(E100-D100,1)*24,2),"")</f>
        <v/>
      </c>
      <c r="G100" s="9">
        <f>IF(B100="","",IFERROR(VLOOKUP(B100,'Клієнти'!$A$4:$B$33,2,FALSE),""))</f>
        <v/>
      </c>
      <c r="H100" s="9">
        <f>IF(OR(F100="",G100=""),"",ROUND(F100*G100,2))</f>
        <v/>
      </c>
      <c r="I100" s="6" t="n"/>
    </row>
    <row r="101">
      <c r="A101" s="5" t="n"/>
      <c r="B101" s="6" t="n"/>
      <c r="C101" s="6" t="n"/>
      <c r="D101" s="7" t="n"/>
      <c r="E101" s="7" t="n"/>
      <c r="F101" s="8">
        <f>IF(AND(D101&lt;&gt;"",E101&lt;&gt;""),ROUND(MOD(E101-D101,1)*24,2),"")</f>
        <v/>
      </c>
      <c r="G101" s="9">
        <f>IF(B101="","",IFERROR(VLOOKUP(B101,'Клієнти'!$A$4:$B$33,2,FALSE),""))</f>
        <v/>
      </c>
      <c r="H101" s="9">
        <f>IF(OR(F101="",G101=""),"",ROUND(F101*G101,2))</f>
        <v/>
      </c>
      <c r="I101" s="6" t="n"/>
    </row>
    <row r="102">
      <c r="A102" s="5" t="n"/>
      <c r="B102" s="6" t="n"/>
      <c r="C102" s="6" t="n"/>
      <c r="D102" s="7" t="n"/>
      <c r="E102" s="7" t="n"/>
      <c r="F102" s="8">
        <f>IF(AND(D102&lt;&gt;"",E102&lt;&gt;""),ROUND(MOD(E102-D102,1)*24,2),"")</f>
        <v/>
      </c>
      <c r="G102" s="9">
        <f>IF(B102="","",IFERROR(VLOOKUP(B102,'Клієнти'!$A$4:$B$33,2,FALSE),""))</f>
        <v/>
      </c>
      <c r="H102" s="9">
        <f>IF(OR(F102="",G102=""),"",ROUND(F102*G102,2))</f>
        <v/>
      </c>
      <c r="I102" s="6" t="n"/>
    </row>
    <row r="103">
      <c r="A103" s="5" t="n"/>
      <c r="B103" s="6" t="n"/>
      <c r="C103" s="6" t="n"/>
      <c r="D103" s="7" t="n"/>
      <c r="E103" s="7" t="n"/>
      <c r="F103" s="8">
        <f>IF(AND(D103&lt;&gt;"",E103&lt;&gt;""),ROUND(MOD(E103-D103,1)*24,2),"")</f>
        <v/>
      </c>
      <c r="G103" s="9">
        <f>IF(B103="","",IFERROR(VLOOKUP(B103,'Клієнти'!$A$4:$B$33,2,FALSE),""))</f>
        <v/>
      </c>
      <c r="H103" s="9">
        <f>IF(OR(F103="",G103=""),"",ROUND(F103*G103,2))</f>
        <v/>
      </c>
      <c r="I103" s="6" t="n"/>
    </row>
    <row r="104">
      <c r="A104" s="5" t="n"/>
      <c r="B104" s="6" t="n"/>
      <c r="C104" s="6" t="n"/>
      <c r="D104" s="7" t="n"/>
      <c r="E104" s="7" t="n"/>
      <c r="F104" s="8">
        <f>IF(AND(D104&lt;&gt;"",E104&lt;&gt;""),ROUND(MOD(E104-D104,1)*24,2),"")</f>
        <v/>
      </c>
      <c r="G104" s="9">
        <f>IF(B104="","",IFERROR(VLOOKUP(B104,'Клієнти'!$A$4:$B$33,2,FALSE),""))</f>
        <v/>
      </c>
      <c r="H104" s="9">
        <f>IF(OR(F104="",G104=""),"",ROUND(F104*G104,2))</f>
        <v/>
      </c>
      <c r="I104" s="6" t="n"/>
    </row>
    <row r="105">
      <c r="A105" s="5" t="n"/>
      <c r="B105" s="6" t="n"/>
      <c r="C105" s="6" t="n"/>
      <c r="D105" s="7" t="n"/>
      <c r="E105" s="7" t="n"/>
      <c r="F105" s="8">
        <f>IF(AND(D105&lt;&gt;"",E105&lt;&gt;""),ROUND(MOD(E105-D105,1)*24,2),"")</f>
        <v/>
      </c>
      <c r="G105" s="9">
        <f>IF(B105="","",IFERROR(VLOOKUP(B105,'Клієнти'!$A$4:$B$33,2,FALSE),""))</f>
        <v/>
      </c>
      <c r="H105" s="9">
        <f>IF(OR(F105="",G105=""),"",ROUND(F105*G105,2))</f>
        <v/>
      </c>
      <c r="I105" s="6" t="n"/>
    </row>
    <row r="106">
      <c r="A106" s="5" t="n"/>
      <c r="B106" s="6" t="n"/>
      <c r="C106" s="6" t="n"/>
      <c r="D106" s="7" t="n"/>
      <c r="E106" s="7" t="n"/>
      <c r="F106" s="8">
        <f>IF(AND(D106&lt;&gt;"",E106&lt;&gt;""),ROUND(MOD(E106-D106,1)*24,2),"")</f>
        <v/>
      </c>
      <c r="G106" s="9">
        <f>IF(B106="","",IFERROR(VLOOKUP(B106,'Клієнти'!$A$4:$B$33,2,FALSE),""))</f>
        <v/>
      </c>
      <c r="H106" s="9">
        <f>IF(OR(F106="",G106=""),"",ROUND(F106*G106,2))</f>
        <v/>
      </c>
      <c r="I106" s="6" t="n"/>
    </row>
    <row r="107">
      <c r="A107" s="5" t="n"/>
      <c r="B107" s="6" t="n"/>
      <c r="C107" s="6" t="n"/>
      <c r="D107" s="7" t="n"/>
      <c r="E107" s="7" t="n"/>
      <c r="F107" s="8">
        <f>IF(AND(D107&lt;&gt;"",E107&lt;&gt;""),ROUND(MOD(E107-D107,1)*24,2),"")</f>
        <v/>
      </c>
      <c r="G107" s="9">
        <f>IF(B107="","",IFERROR(VLOOKUP(B107,'Клієнти'!$A$4:$B$33,2,FALSE),""))</f>
        <v/>
      </c>
      <c r="H107" s="9">
        <f>IF(OR(F107="",G107=""),"",ROUND(F107*G107,2))</f>
        <v/>
      </c>
      <c r="I107" s="6" t="n"/>
    </row>
    <row r="108">
      <c r="A108" s="5" t="n"/>
      <c r="B108" s="6" t="n"/>
      <c r="C108" s="6" t="n"/>
      <c r="D108" s="7" t="n"/>
      <c r="E108" s="7" t="n"/>
      <c r="F108" s="8">
        <f>IF(AND(D108&lt;&gt;"",E108&lt;&gt;""),ROUND(MOD(E108-D108,1)*24,2),"")</f>
        <v/>
      </c>
      <c r="G108" s="9">
        <f>IF(B108="","",IFERROR(VLOOKUP(B108,'Клієнти'!$A$4:$B$33,2,FALSE),""))</f>
        <v/>
      </c>
      <c r="H108" s="9">
        <f>IF(OR(F108="",G108=""),"",ROUND(F108*G108,2))</f>
        <v/>
      </c>
      <c r="I108" s="6" t="n"/>
    </row>
    <row r="109">
      <c r="A109" s="5" t="n"/>
      <c r="B109" s="6" t="n"/>
      <c r="C109" s="6" t="n"/>
      <c r="D109" s="7" t="n"/>
      <c r="E109" s="7" t="n"/>
      <c r="F109" s="8">
        <f>IF(AND(D109&lt;&gt;"",E109&lt;&gt;""),ROUND(MOD(E109-D109,1)*24,2),"")</f>
        <v/>
      </c>
      <c r="G109" s="9">
        <f>IF(B109="","",IFERROR(VLOOKUP(B109,'Клієнти'!$A$4:$B$33,2,FALSE),""))</f>
        <v/>
      </c>
      <c r="H109" s="9">
        <f>IF(OR(F109="",G109=""),"",ROUND(F109*G109,2))</f>
        <v/>
      </c>
      <c r="I109" s="6" t="n"/>
    </row>
    <row r="110">
      <c r="A110" s="5" t="n"/>
      <c r="B110" s="6" t="n"/>
      <c r="C110" s="6" t="n"/>
      <c r="D110" s="7" t="n"/>
      <c r="E110" s="7" t="n"/>
      <c r="F110" s="8">
        <f>IF(AND(D110&lt;&gt;"",E110&lt;&gt;""),ROUND(MOD(E110-D110,1)*24,2),"")</f>
        <v/>
      </c>
      <c r="G110" s="9">
        <f>IF(B110="","",IFERROR(VLOOKUP(B110,'Клієнти'!$A$4:$B$33,2,FALSE),""))</f>
        <v/>
      </c>
      <c r="H110" s="9">
        <f>IF(OR(F110="",G110=""),"",ROUND(F110*G110,2))</f>
        <v/>
      </c>
      <c r="I110" s="6" t="n"/>
    </row>
    <row r="111">
      <c r="A111" s="5" t="n"/>
      <c r="B111" s="6" t="n"/>
      <c r="C111" s="6" t="n"/>
      <c r="D111" s="7" t="n"/>
      <c r="E111" s="7" t="n"/>
      <c r="F111" s="8">
        <f>IF(AND(D111&lt;&gt;"",E111&lt;&gt;""),ROUND(MOD(E111-D111,1)*24,2),"")</f>
        <v/>
      </c>
      <c r="G111" s="9">
        <f>IF(B111="","",IFERROR(VLOOKUP(B111,'Клієнти'!$A$4:$B$33,2,FALSE),""))</f>
        <v/>
      </c>
      <c r="H111" s="9">
        <f>IF(OR(F111="",G111=""),"",ROUND(F111*G111,2))</f>
        <v/>
      </c>
      <c r="I111" s="6" t="n"/>
    </row>
    <row r="112">
      <c r="A112" s="5" t="n"/>
      <c r="B112" s="6" t="n"/>
      <c r="C112" s="6" t="n"/>
      <c r="D112" s="7" t="n"/>
      <c r="E112" s="7" t="n"/>
      <c r="F112" s="8">
        <f>IF(AND(D112&lt;&gt;"",E112&lt;&gt;""),ROUND(MOD(E112-D112,1)*24,2),"")</f>
        <v/>
      </c>
      <c r="G112" s="9">
        <f>IF(B112="","",IFERROR(VLOOKUP(B112,'Клієнти'!$A$4:$B$33,2,FALSE),""))</f>
        <v/>
      </c>
      <c r="H112" s="9">
        <f>IF(OR(F112="",G112=""),"",ROUND(F112*G112,2))</f>
        <v/>
      </c>
      <c r="I112" s="6" t="n"/>
    </row>
    <row r="113">
      <c r="A113" s="5" t="n"/>
      <c r="B113" s="6" t="n"/>
      <c r="C113" s="6" t="n"/>
      <c r="D113" s="7" t="n"/>
      <c r="E113" s="7" t="n"/>
      <c r="F113" s="8">
        <f>IF(AND(D113&lt;&gt;"",E113&lt;&gt;""),ROUND(MOD(E113-D113,1)*24,2),"")</f>
        <v/>
      </c>
      <c r="G113" s="9">
        <f>IF(B113="","",IFERROR(VLOOKUP(B113,'Клієнти'!$A$4:$B$33,2,FALSE),""))</f>
        <v/>
      </c>
      <c r="H113" s="9">
        <f>IF(OR(F113="",G113=""),"",ROUND(F113*G113,2))</f>
        <v/>
      </c>
      <c r="I113" s="6" t="n"/>
    </row>
    <row r="114">
      <c r="A114" s="5" t="n"/>
      <c r="B114" s="6" t="n"/>
      <c r="C114" s="6" t="n"/>
      <c r="D114" s="7" t="n"/>
      <c r="E114" s="7" t="n"/>
      <c r="F114" s="8">
        <f>IF(AND(D114&lt;&gt;"",E114&lt;&gt;""),ROUND(MOD(E114-D114,1)*24,2),"")</f>
        <v/>
      </c>
      <c r="G114" s="9">
        <f>IF(B114="","",IFERROR(VLOOKUP(B114,'Клієнти'!$A$4:$B$33,2,FALSE),""))</f>
        <v/>
      </c>
      <c r="H114" s="9">
        <f>IF(OR(F114="",G114=""),"",ROUND(F114*G114,2))</f>
        <v/>
      </c>
      <c r="I114" s="6" t="n"/>
    </row>
    <row r="115">
      <c r="A115" s="5" t="n"/>
      <c r="B115" s="6" t="n"/>
      <c r="C115" s="6" t="n"/>
      <c r="D115" s="7" t="n"/>
      <c r="E115" s="7" t="n"/>
      <c r="F115" s="8">
        <f>IF(AND(D115&lt;&gt;"",E115&lt;&gt;""),ROUND(MOD(E115-D115,1)*24,2),"")</f>
        <v/>
      </c>
      <c r="G115" s="9">
        <f>IF(B115="","",IFERROR(VLOOKUP(B115,'Клієнти'!$A$4:$B$33,2,FALSE),""))</f>
        <v/>
      </c>
      <c r="H115" s="9">
        <f>IF(OR(F115="",G115=""),"",ROUND(F115*G115,2))</f>
        <v/>
      </c>
      <c r="I115" s="6" t="n"/>
    </row>
    <row r="116">
      <c r="A116" s="5" t="n"/>
      <c r="B116" s="6" t="n"/>
      <c r="C116" s="6" t="n"/>
      <c r="D116" s="7" t="n"/>
      <c r="E116" s="7" t="n"/>
      <c r="F116" s="8">
        <f>IF(AND(D116&lt;&gt;"",E116&lt;&gt;""),ROUND(MOD(E116-D116,1)*24,2),"")</f>
        <v/>
      </c>
      <c r="G116" s="9">
        <f>IF(B116="","",IFERROR(VLOOKUP(B116,'Клієнти'!$A$4:$B$33,2,FALSE),""))</f>
        <v/>
      </c>
      <c r="H116" s="9">
        <f>IF(OR(F116="",G116=""),"",ROUND(F116*G116,2))</f>
        <v/>
      </c>
      <c r="I116" s="6" t="n"/>
    </row>
    <row r="117">
      <c r="A117" s="5" t="n"/>
      <c r="B117" s="6" t="n"/>
      <c r="C117" s="6" t="n"/>
      <c r="D117" s="7" t="n"/>
      <c r="E117" s="7" t="n"/>
      <c r="F117" s="8">
        <f>IF(AND(D117&lt;&gt;"",E117&lt;&gt;""),ROUND(MOD(E117-D117,1)*24,2),"")</f>
        <v/>
      </c>
      <c r="G117" s="9">
        <f>IF(B117="","",IFERROR(VLOOKUP(B117,'Клієнти'!$A$4:$B$33,2,FALSE),""))</f>
        <v/>
      </c>
      <c r="H117" s="9">
        <f>IF(OR(F117="",G117=""),"",ROUND(F117*G117,2))</f>
        <v/>
      </c>
      <c r="I117" s="6" t="n"/>
    </row>
    <row r="118">
      <c r="A118" s="5" t="n"/>
      <c r="B118" s="6" t="n"/>
      <c r="C118" s="6" t="n"/>
      <c r="D118" s="7" t="n"/>
      <c r="E118" s="7" t="n"/>
      <c r="F118" s="8">
        <f>IF(AND(D118&lt;&gt;"",E118&lt;&gt;""),ROUND(MOD(E118-D118,1)*24,2),"")</f>
        <v/>
      </c>
      <c r="G118" s="9">
        <f>IF(B118="","",IFERROR(VLOOKUP(B118,'Клієнти'!$A$4:$B$33,2,FALSE),""))</f>
        <v/>
      </c>
      <c r="H118" s="9">
        <f>IF(OR(F118="",G118=""),"",ROUND(F118*G118,2))</f>
        <v/>
      </c>
      <c r="I118" s="6" t="n"/>
    </row>
    <row r="119">
      <c r="A119" s="5" t="n"/>
      <c r="B119" s="6" t="n"/>
      <c r="C119" s="6" t="n"/>
      <c r="D119" s="7" t="n"/>
      <c r="E119" s="7" t="n"/>
      <c r="F119" s="8">
        <f>IF(AND(D119&lt;&gt;"",E119&lt;&gt;""),ROUND(MOD(E119-D119,1)*24,2),"")</f>
        <v/>
      </c>
      <c r="G119" s="9">
        <f>IF(B119="","",IFERROR(VLOOKUP(B119,'Клієнти'!$A$4:$B$33,2,FALSE),""))</f>
        <v/>
      </c>
      <c r="H119" s="9">
        <f>IF(OR(F119="",G119=""),"",ROUND(F119*G119,2))</f>
        <v/>
      </c>
      <c r="I119" s="6" t="n"/>
    </row>
    <row r="120">
      <c r="A120" s="5" t="n"/>
      <c r="B120" s="6" t="n"/>
      <c r="C120" s="6" t="n"/>
      <c r="D120" s="7" t="n"/>
      <c r="E120" s="7" t="n"/>
      <c r="F120" s="8">
        <f>IF(AND(D120&lt;&gt;"",E120&lt;&gt;""),ROUND(MOD(E120-D120,1)*24,2),"")</f>
        <v/>
      </c>
      <c r="G120" s="9">
        <f>IF(B120="","",IFERROR(VLOOKUP(B120,'Клієнти'!$A$4:$B$33,2,FALSE),""))</f>
        <v/>
      </c>
      <c r="H120" s="9">
        <f>IF(OR(F120="",G120=""),"",ROUND(F120*G120,2))</f>
        <v/>
      </c>
      <c r="I120" s="6" t="n"/>
    </row>
    <row r="121">
      <c r="A121" s="5" t="n"/>
      <c r="B121" s="6" t="n"/>
      <c r="C121" s="6" t="n"/>
      <c r="D121" s="7" t="n"/>
      <c r="E121" s="7" t="n"/>
      <c r="F121" s="8">
        <f>IF(AND(D121&lt;&gt;"",E121&lt;&gt;""),ROUND(MOD(E121-D121,1)*24,2),"")</f>
        <v/>
      </c>
      <c r="G121" s="9">
        <f>IF(B121="","",IFERROR(VLOOKUP(B121,'Клієнти'!$A$4:$B$33,2,FALSE),""))</f>
        <v/>
      </c>
      <c r="H121" s="9">
        <f>IF(OR(F121="",G121=""),"",ROUND(F121*G121,2))</f>
        <v/>
      </c>
      <c r="I121" s="6" t="n"/>
    </row>
    <row r="122">
      <c r="A122" s="5" t="n"/>
      <c r="B122" s="6" t="n"/>
      <c r="C122" s="6" t="n"/>
      <c r="D122" s="7" t="n"/>
      <c r="E122" s="7" t="n"/>
      <c r="F122" s="8">
        <f>IF(AND(D122&lt;&gt;"",E122&lt;&gt;""),ROUND(MOD(E122-D122,1)*24,2),"")</f>
        <v/>
      </c>
      <c r="G122" s="9">
        <f>IF(B122="","",IFERROR(VLOOKUP(B122,'Клієнти'!$A$4:$B$33,2,FALSE),""))</f>
        <v/>
      </c>
      <c r="H122" s="9">
        <f>IF(OR(F122="",G122=""),"",ROUND(F122*G122,2))</f>
        <v/>
      </c>
      <c r="I122" s="6" t="n"/>
    </row>
    <row r="123">
      <c r="A123" s="5" t="n"/>
      <c r="B123" s="6" t="n"/>
      <c r="C123" s="6" t="n"/>
      <c r="D123" s="7" t="n"/>
      <c r="E123" s="7" t="n"/>
      <c r="F123" s="8">
        <f>IF(AND(D123&lt;&gt;"",E123&lt;&gt;""),ROUND(MOD(E123-D123,1)*24,2),"")</f>
        <v/>
      </c>
      <c r="G123" s="9">
        <f>IF(B123="","",IFERROR(VLOOKUP(B123,'Клієнти'!$A$4:$B$33,2,FALSE),""))</f>
        <v/>
      </c>
      <c r="H123" s="9">
        <f>IF(OR(F123="",G123=""),"",ROUND(F123*G123,2))</f>
        <v/>
      </c>
      <c r="I123" s="6" t="n"/>
    </row>
    <row r="124">
      <c r="A124" s="5" t="n"/>
      <c r="B124" s="6" t="n"/>
      <c r="C124" s="6" t="n"/>
      <c r="D124" s="7" t="n"/>
      <c r="E124" s="7" t="n"/>
      <c r="F124" s="8">
        <f>IF(AND(D124&lt;&gt;"",E124&lt;&gt;""),ROUND(MOD(E124-D124,1)*24,2),"")</f>
        <v/>
      </c>
      <c r="G124" s="9">
        <f>IF(B124="","",IFERROR(VLOOKUP(B124,'Клієнти'!$A$4:$B$33,2,FALSE),""))</f>
        <v/>
      </c>
      <c r="H124" s="9">
        <f>IF(OR(F124="",G124=""),"",ROUND(F124*G124,2))</f>
        <v/>
      </c>
      <c r="I124" s="6" t="n"/>
    </row>
    <row r="125">
      <c r="A125" s="5" t="n"/>
      <c r="B125" s="6" t="n"/>
      <c r="C125" s="6" t="n"/>
      <c r="D125" s="7" t="n"/>
      <c r="E125" s="7" t="n"/>
      <c r="F125" s="8">
        <f>IF(AND(D125&lt;&gt;"",E125&lt;&gt;""),ROUND(MOD(E125-D125,1)*24,2),"")</f>
        <v/>
      </c>
      <c r="G125" s="9">
        <f>IF(B125="","",IFERROR(VLOOKUP(B125,'Клієнти'!$A$4:$B$33,2,FALSE),""))</f>
        <v/>
      </c>
      <c r="H125" s="9">
        <f>IF(OR(F125="",G125=""),"",ROUND(F125*G125,2))</f>
        <v/>
      </c>
      <c r="I125" s="6" t="n"/>
    </row>
    <row r="126">
      <c r="A126" s="5" t="n"/>
      <c r="B126" s="6" t="n"/>
      <c r="C126" s="6" t="n"/>
      <c r="D126" s="7" t="n"/>
      <c r="E126" s="7" t="n"/>
      <c r="F126" s="8">
        <f>IF(AND(D126&lt;&gt;"",E126&lt;&gt;""),ROUND(MOD(E126-D126,1)*24,2),"")</f>
        <v/>
      </c>
      <c r="G126" s="9">
        <f>IF(B126="","",IFERROR(VLOOKUP(B126,'Клієнти'!$A$4:$B$33,2,FALSE),""))</f>
        <v/>
      </c>
      <c r="H126" s="9">
        <f>IF(OR(F126="",G126=""),"",ROUND(F126*G126,2))</f>
        <v/>
      </c>
      <c r="I126" s="6" t="n"/>
    </row>
    <row r="127">
      <c r="A127" s="5" t="n"/>
      <c r="B127" s="6" t="n"/>
      <c r="C127" s="6" t="n"/>
      <c r="D127" s="7" t="n"/>
      <c r="E127" s="7" t="n"/>
      <c r="F127" s="8">
        <f>IF(AND(D127&lt;&gt;"",E127&lt;&gt;""),ROUND(MOD(E127-D127,1)*24,2),"")</f>
        <v/>
      </c>
      <c r="G127" s="9">
        <f>IF(B127="","",IFERROR(VLOOKUP(B127,'Клієнти'!$A$4:$B$33,2,FALSE),""))</f>
        <v/>
      </c>
      <c r="H127" s="9">
        <f>IF(OR(F127="",G127=""),"",ROUND(F127*G127,2))</f>
        <v/>
      </c>
      <c r="I127" s="6" t="n"/>
    </row>
    <row r="128">
      <c r="A128" s="5" t="n"/>
      <c r="B128" s="6" t="n"/>
      <c r="C128" s="6" t="n"/>
      <c r="D128" s="7" t="n"/>
      <c r="E128" s="7" t="n"/>
      <c r="F128" s="8">
        <f>IF(AND(D128&lt;&gt;"",E128&lt;&gt;""),ROUND(MOD(E128-D128,1)*24,2),"")</f>
        <v/>
      </c>
      <c r="G128" s="9">
        <f>IF(B128="","",IFERROR(VLOOKUP(B128,'Клієнти'!$A$4:$B$33,2,FALSE),""))</f>
        <v/>
      </c>
      <c r="H128" s="9">
        <f>IF(OR(F128="",G128=""),"",ROUND(F128*G128,2))</f>
        <v/>
      </c>
      <c r="I128" s="6" t="n"/>
    </row>
    <row r="129">
      <c r="A129" s="5" t="n"/>
      <c r="B129" s="6" t="n"/>
      <c r="C129" s="6" t="n"/>
      <c r="D129" s="7" t="n"/>
      <c r="E129" s="7" t="n"/>
      <c r="F129" s="8">
        <f>IF(AND(D129&lt;&gt;"",E129&lt;&gt;""),ROUND(MOD(E129-D129,1)*24,2),"")</f>
        <v/>
      </c>
      <c r="G129" s="9">
        <f>IF(B129="","",IFERROR(VLOOKUP(B129,'Клієнти'!$A$4:$B$33,2,FALSE),""))</f>
        <v/>
      </c>
      <c r="H129" s="9">
        <f>IF(OR(F129="",G129=""),"",ROUND(F129*G129,2))</f>
        <v/>
      </c>
      <c r="I129" s="6" t="n"/>
    </row>
    <row r="130">
      <c r="A130" s="5" t="n"/>
      <c r="B130" s="6" t="n"/>
      <c r="C130" s="6" t="n"/>
      <c r="D130" s="7" t="n"/>
      <c r="E130" s="7" t="n"/>
      <c r="F130" s="8">
        <f>IF(AND(D130&lt;&gt;"",E130&lt;&gt;""),ROUND(MOD(E130-D130,1)*24,2),"")</f>
        <v/>
      </c>
      <c r="G130" s="9">
        <f>IF(B130="","",IFERROR(VLOOKUP(B130,'Клієнти'!$A$4:$B$33,2,FALSE),""))</f>
        <v/>
      </c>
      <c r="H130" s="9">
        <f>IF(OR(F130="",G130=""),"",ROUND(F130*G130,2))</f>
        <v/>
      </c>
      <c r="I130" s="6" t="n"/>
    </row>
    <row r="131">
      <c r="A131" s="5" t="n"/>
      <c r="B131" s="6" t="n"/>
      <c r="C131" s="6" t="n"/>
      <c r="D131" s="7" t="n"/>
      <c r="E131" s="7" t="n"/>
      <c r="F131" s="8">
        <f>IF(AND(D131&lt;&gt;"",E131&lt;&gt;""),ROUND(MOD(E131-D131,1)*24,2),"")</f>
        <v/>
      </c>
      <c r="G131" s="9">
        <f>IF(B131="","",IFERROR(VLOOKUP(B131,'Клієнти'!$A$4:$B$33,2,FALSE),""))</f>
        <v/>
      </c>
      <c r="H131" s="9">
        <f>IF(OR(F131="",G131=""),"",ROUND(F131*G131,2))</f>
        <v/>
      </c>
      <c r="I131" s="6" t="n"/>
    </row>
    <row r="132">
      <c r="A132" s="5" t="n"/>
      <c r="B132" s="6" t="n"/>
      <c r="C132" s="6" t="n"/>
      <c r="D132" s="7" t="n"/>
      <c r="E132" s="7" t="n"/>
      <c r="F132" s="8">
        <f>IF(AND(D132&lt;&gt;"",E132&lt;&gt;""),ROUND(MOD(E132-D132,1)*24,2),"")</f>
        <v/>
      </c>
      <c r="G132" s="9">
        <f>IF(B132="","",IFERROR(VLOOKUP(B132,'Клієнти'!$A$4:$B$33,2,FALSE),""))</f>
        <v/>
      </c>
      <c r="H132" s="9">
        <f>IF(OR(F132="",G132=""),"",ROUND(F132*G132,2))</f>
        <v/>
      </c>
      <c r="I132" s="6" t="n"/>
    </row>
    <row r="133">
      <c r="A133" s="5" t="n"/>
      <c r="B133" s="6" t="n"/>
      <c r="C133" s="6" t="n"/>
      <c r="D133" s="7" t="n"/>
      <c r="E133" s="7" t="n"/>
      <c r="F133" s="8">
        <f>IF(AND(D133&lt;&gt;"",E133&lt;&gt;""),ROUND(MOD(E133-D133,1)*24,2),"")</f>
        <v/>
      </c>
      <c r="G133" s="9">
        <f>IF(B133="","",IFERROR(VLOOKUP(B133,'Клієнти'!$A$4:$B$33,2,FALSE),""))</f>
        <v/>
      </c>
      <c r="H133" s="9">
        <f>IF(OR(F133="",G133=""),"",ROUND(F133*G133,2))</f>
        <v/>
      </c>
      <c r="I133" s="6" t="n"/>
    </row>
    <row r="134">
      <c r="A134" s="5" t="n"/>
      <c r="B134" s="6" t="n"/>
      <c r="C134" s="6" t="n"/>
      <c r="D134" s="7" t="n"/>
      <c r="E134" s="7" t="n"/>
      <c r="F134" s="8">
        <f>IF(AND(D134&lt;&gt;"",E134&lt;&gt;""),ROUND(MOD(E134-D134,1)*24,2),"")</f>
        <v/>
      </c>
      <c r="G134" s="9">
        <f>IF(B134="","",IFERROR(VLOOKUP(B134,'Клієнти'!$A$4:$B$33,2,FALSE),""))</f>
        <v/>
      </c>
      <c r="H134" s="9">
        <f>IF(OR(F134="",G134=""),"",ROUND(F134*G134,2))</f>
        <v/>
      </c>
      <c r="I134" s="6" t="n"/>
    </row>
    <row r="135">
      <c r="A135" s="5" t="n"/>
      <c r="B135" s="6" t="n"/>
      <c r="C135" s="6" t="n"/>
      <c r="D135" s="7" t="n"/>
      <c r="E135" s="7" t="n"/>
      <c r="F135" s="8">
        <f>IF(AND(D135&lt;&gt;"",E135&lt;&gt;""),ROUND(MOD(E135-D135,1)*24,2),"")</f>
        <v/>
      </c>
      <c r="G135" s="9">
        <f>IF(B135="","",IFERROR(VLOOKUP(B135,'Клієнти'!$A$4:$B$33,2,FALSE),""))</f>
        <v/>
      </c>
      <c r="H135" s="9">
        <f>IF(OR(F135="",G135=""),"",ROUND(F135*G135,2))</f>
        <v/>
      </c>
      <c r="I135" s="6" t="n"/>
    </row>
    <row r="136">
      <c r="A136" s="5" t="n"/>
      <c r="B136" s="6" t="n"/>
      <c r="C136" s="6" t="n"/>
      <c r="D136" s="7" t="n"/>
      <c r="E136" s="7" t="n"/>
      <c r="F136" s="8">
        <f>IF(AND(D136&lt;&gt;"",E136&lt;&gt;""),ROUND(MOD(E136-D136,1)*24,2),"")</f>
        <v/>
      </c>
      <c r="G136" s="9">
        <f>IF(B136="","",IFERROR(VLOOKUP(B136,'Клієнти'!$A$4:$B$33,2,FALSE),""))</f>
        <v/>
      </c>
      <c r="H136" s="9">
        <f>IF(OR(F136="",G136=""),"",ROUND(F136*G136,2))</f>
        <v/>
      </c>
      <c r="I136" s="6" t="n"/>
    </row>
    <row r="137">
      <c r="A137" s="5" t="n"/>
      <c r="B137" s="6" t="n"/>
      <c r="C137" s="6" t="n"/>
      <c r="D137" s="7" t="n"/>
      <c r="E137" s="7" t="n"/>
      <c r="F137" s="8">
        <f>IF(AND(D137&lt;&gt;"",E137&lt;&gt;""),ROUND(MOD(E137-D137,1)*24,2),"")</f>
        <v/>
      </c>
      <c r="G137" s="9">
        <f>IF(B137="","",IFERROR(VLOOKUP(B137,'Клієнти'!$A$4:$B$33,2,FALSE),""))</f>
        <v/>
      </c>
      <c r="H137" s="9">
        <f>IF(OR(F137="",G137=""),"",ROUND(F137*G137,2))</f>
        <v/>
      </c>
      <c r="I137" s="6" t="n"/>
    </row>
    <row r="138">
      <c r="A138" s="5" t="n"/>
      <c r="B138" s="6" t="n"/>
      <c r="C138" s="6" t="n"/>
      <c r="D138" s="7" t="n"/>
      <c r="E138" s="7" t="n"/>
      <c r="F138" s="8">
        <f>IF(AND(D138&lt;&gt;"",E138&lt;&gt;""),ROUND(MOD(E138-D138,1)*24,2),"")</f>
        <v/>
      </c>
      <c r="G138" s="9">
        <f>IF(B138="","",IFERROR(VLOOKUP(B138,'Клієнти'!$A$4:$B$33,2,FALSE),""))</f>
        <v/>
      </c>
      <c r="H138" s="9">
        <f>IF(OR(F138="",G138=""),"",ROUND(F138*G138,2))</f>
        <v/>
      </c>
      <c r="I138" s="6" t="n"/>
    </row>
    <row r="139">
      <c r="A139" s="5" t="n"/>
      <c r="B139" s="6" t="n"/>
      <c r="C139" s="6" t="n"/>
      <c r="D139" s="7" t="n"/>
      <c r="E139" s="7" t="n"/>
      <c r="F139" s="8">
        <f>IF(AND(D139&lt;&gt;"",E139&lt;&gt;""),ROUND(MOD(E139-D139,1)*24,2),"")</f>
        <v/>
      </c>
      <c r="G139" s="9">
        <f>IF(B139="","",IFERROR(VLOOKUP(B139,'Клієнти'!$A$4:$B$33,2,FALSE),""))</f>
        <v/>
      </c>
      <c r="H139" s="9">
        <f>IF(OR(F139="",G139=""),"",ROUND(F139*G139,2))</f>
        <v/>
      </c>
      <c r="I139" s="6" t="n"/>
    </row>
    <row r="140">
      <c r="A140" s="5" t="n"/>
      <c r="B140" s="6" t="n"/>
      <c r="C140" s="6" t="n"/>
      <c r="D140" s="7" t="n"/>
      <c r="E140" s="7" t="n"/>
      <c r="F140" s="8">
        <f>IF(AND(D140&lt;&gt;"",E140&lt;&gt;""),ROUND(MOD(E140-D140,1)*24,2),"")</f>
        <v/>
      </c>
      <c r="G140" s="9">
        <f>IF(B140="","",IFERROR(VLOOKUP(B140,'Клієнти'!$A$4:$B$33,2,FALSE),""))</f>
        <v/>
      </c>
      <c r="H140" s="9">
        <f>IF(OR(F140="",G140=""),"",ROUND(F140*G140,2))</f>
        <v/>
      </c>
      <c r="I140" s="6" t="n"/>
    </row>
    <row r="141">
      <c r="A141" s="5" t="n"/>
      <c r="B141" s="6" t="n"/>
      <c r="C141" s="6" t="n"/>
      <c r="D141" s="7" t="n"/>
      <c r="E141" s="7" t="n"/>
      <c r="F141" s="8">
        <f>IF(AND(D141&lt;&gt;"",E141&lt;&gt;""),ROUND(MOD(E141-D141,1)*24,2),"")</f>
        <v/>
      </c>
      <c r="G141" s="9">
        <f>IF(B141="","",IFERROR(VLOOKUP(B141,'Клієнти'!$A$4:$B$33,2,FALSE),""))</f>
        <v/>
      </c>
      <c r="H141" s="9">
        <f>IF(OR(F141="",G141=""),"",ROUND(F141*G141,2))</f>
        <v/>
      </c>
      <c r="I141" s="6" t="n"/>
    </row>
    <row r="142">
      <c r="A142" s="5" t="n"/>
      <c r="B142" s="6" t="n"/>
      <c r="C142" s="6" t="n"/>
      <c r="D142" s="7" t="n"/>
      <c r="E142" s="7" t="n"/>
      <c r="F142" s="8">
        <f>IF(AND(D142&lt;&gt;"",E142&lt;&gt;""),ROUND(MOD(E142-D142,1)*24,2),"")</f>
        <v/>
      </c>
      <c r="G142" s="9">
        <f>IF(B142="","",IFERROR(VLOOKUP(B142,'Клієнти'!$A$4:$B$33,2,FALSE),""))</f>
        <v/>
      </c>
      <c r="H142" s="9">
        <f>IF(OR(F142="",G142=""),"",ROUND(F142*G142,2))</f>
        <v/>
      </c>
      <c r="I142" s="6" t="n"/>
    </row>
    <row r="143">
      <c r="A143" s="5" t="n"/>
      <c r="B143" s="6" t="n"/>
      <c r="C143" s="6" t="n"/>
      <c r="D143" s="7" t="n"/>
      <c r="E143" s="7" t="n"/>
      <c r="F143" s="8">
        <f>IF(AND(D143&lt;&gt;"",E143&lt;&gt;""),ROUND(MOD(E143-D143,1)*24,2),"")</f>
        <v/>
      </c>
      <c r="G143" s="9">
        <f>IF(B143="","",IFERROR(VLOOKUP(B143,'Клієнти'!$A$4:$B$33,2,FALSE),""))</f>
        <v/>
      </c>
      <c r="H143" s="9">
        <f>IF(OR(F143="",G143=""),"",ROUND(F143*G143,2))</f>
        <v/>
      </c>
      <c r="I143" s="6" t="n"/>
    </row>
    <row r="144">
      <c r="A144" s="5" t="n"/>
      <c r="B144" s="6" t="n"/>
      <c r="C144" s="6" t="n"/>
      <c r="D144" s="7" t="n"/>
      <c r="E144" s="7" t="n"/>
      <c r="F144" s="8">
        <f>IF(AND(D144&lt;&gt;"",E144&lt;&gt;""),ROUND(MOD(E144-D144,1)*24,2),"")</f>
        <v/>
      </c>
      <c r="G144" s="9">
        <f>IF(B144="","",IFERROR(VLOOKUP(B144,'Клієнти'!$A$4:$B$33,2,FALSE),""))</f>
        <v/>
      </c>
      <c r="H144" s="9">
        <f>IF(OR(F144="",G144=""),"",ROUND(F144*G144,2))</f>
        <v/>
      </c>
      <c r="I144" s="6" t="n"/>
    </row>
    <row r="145">
      <c r="A145" s="5" t="n"/>
      <c r="B145" s="6" t="n"/>
      <c r="C145" s="6" t="n"/>
      <c r="D145" s="7" t="n"/>
      <c r="E145" s="7" t="n"/>
      <c r="F145" s="8">
        <f>IF(AND(D145&lt;&gt;"",E145&lt;&gt;""),ROUND(MOD(E145-D145,1)*24,2),"")</f>
        <v/>
      </c>
      <c r="G145" s="9">
        <f>IF(B145="","",IFERROR(VLOOKUP(B145,'Клієнти'!$A$4:$B$33,2,FALSE),""))</f>
        <v/>
      </c>
      <c r="H145" s="9">
        <f>IF(OR(F145="",G145=""),"",ROUND(F145*G145,2))</f>
        <v/>
      </c>
      <c r="I145" s="6" t="n"/>
    </row>
    <row r="146">
      <c r="A146" s="5" t="n"/>
      <c r="B146" s="6" t="n"/>
      <c r="C146" s="6" t="n"/>
      <c r="D146" s="7" t="n"/>
      <c r="E146" s="7" t="n"/>
      <c r="F146" s="8">
        <f>IF(AND(D146&lt;&gt;"",E146&lt;&gt;""),ROUND(MOD(E146-D146,1)*24,2),"")</f>
        <v/>
      </c>
      <c r="G146" s="9">
        <f>IF(B146="","",IFERROR(VLOOKUP(B146,'Клієнти'!$A$4:$B$33,2,FALSE),""))</f>
        <v/>
      </c>
      <c r="H146" s="9">
        <f>IF(OR(F146="",G146=""),"",ROUND(F146*G146,2))</f>
        <v/>
      </c>
      <c r="I146" s="6" t="n"/>
    </row>
    <row r="147">
      <c r="A147" s="5" t="n"/>
      <c r="B147" s="6" t="n"/>
      <c r="C147" s="6" t="n"/>
      <c r="D147" s="7" t="n"/>
      <c r="E147" s="7" t="n"/>
      <c r="F147" s="8">
        <f>IF(AND(D147&lt;&gt;"",E147&lt;&gt;""),ROUND(MOD(E147-D147,1)*24,2),"")</f>
        <v/>
      </c>
      <c r="G147" s="9">
        <f>IF(B147="","",IFERROR(VLOOKUP(B147,'Клієнти'!$A$4:$B$33,2,FALSE),""))</f>
        <v/>
      </c>
      <c r="H147" s="9">
        <f>IF(OR(F147="",G147=""),"",ROUND(F147*G147,2))</f>
        <v/>
      </c>
      <c r="I147" s="6" t="n"/>
    </row>
    <row r="148">
      <c r="A148" s="5" t="n"/>
      <c r="B148" s="6" t="n"/>
      <c r="C148" s="6" t="n"/>
      <c r="D148" s="7" t="n"/>
      <c r="E148" s="7" t="n"/>
      <c r="F148" s="8">
        <f>IF(AND(D148&lt;&gt;"",E148&lt;&gt;""),ROUND(MOD(E148-D148,1)*24,2),"")</f>
        <v/>
      </c>
      <c r="G148" s="9">
        <f>IF(B148="","",IFERROR(VLOOKUP(B148,'Клієнти'!$A$4:$B$33,2,FALSE),""))</f>
        <v/>
      </c>
      <c r="H148" s="9">
        <f>IF(OR(F148="",G148=""),"",ROUND(F148*G148,2))</f>
        <v/>
      </c>
      <c r="I148" s="6" t="n"/>
    </row>
    <row r="149">
      <c r="A149" s="5" t="n"/>
      <c r="B149" s="6" t="n"/>
      <c r="C149" s="6" t="n"/>
      <c r="D149" s="7" t="n"/>
      <c r="E149" s="7" t="n"/>
      <c r="F149" s="8">
        <f>IF(AND(D149&lt;&gt;"",E149&lt;&gt;""),ROUND(MOD(E149-D149,1)*24,2),"")</f>
        <v/>
      </c>
      <c r="G149" s="9">
        <f>IF(B149="","",IFERROR(VLOOKUP(B149,'Клієнти'!$A$4:$B$33,2,FALSE),""))</f>
        <v/>
      </c>
      <c r="H149" s="9">
        <f>IF(OR(F149="",G149=""),"",ROUND(F149*G149,2))</f>
        <v/>
      </c>
      <c r="I149" s="6" t="n"/>
    </row>
    <row r="150">
      <c r="A150" s="5" t="n"/>
      <c r="B150" s="6" t="n"/>
      <c r="C150" s="6" t="n"/>
      <c r="D150" s="7" t="n"/>
      <c r="E150" s="7" t="n"/>
      <c r="F150" s="8">
        <f>IF(AND(D150&lt;&gt;"",E150&lt;&gt;""),ROUND(MOD(E150-D150,1)*24,2),"")</f>
        <v/>
      </c>
      <c r="G150" s="9">
        <f>IF(B150="","",IFERROR(VLOOKUP(B150,'Клієнти'!$A$4:$B$33,2,FALSE),""))</f>
        <v/>
      </c>
      <c r="H150" s="9">
        <f>IF(OR(F150="",G150=""),"",ROUND(F150*G150,2))</f>
        <v/>
      </c>
      <c r="I150" s="6" t="n"/>
    </row>
    <row r="151">
      <c r="A151" s="5" t="n"/>
      <c r="B151" s="6" t="n"/>
      <c r="C151" s="6" t="n"/>
      <c r="D151" s="7" t="n"/>
      <c r="E151" s="7" t="n"/>
      <c r="F151" s="8">
        <f>IF(AND(D151&lt;&gt;"",E151&lt;&gt;""),ROUND(MOD(E151-D151,1)*24,2),"")</f>
        <v/>
      </c>
      <c r="G151" s="9">
        <f>IF(B151="","",IFERROR(VLOOKUP(B151,'Клієнти'!$A$4:$B$33,2,FALSE),""))</f>
        <v/>
      </c>
      <c r="H151" s="9">
        <f>IF(OR(F151="",G151=""),"",ROUND(F151*G151,2))</f>
        <v/>
      </c>
      <c r="I151" s="6" t="n"/>
    </row>
    <row r="152">
      <c r="A152" s="5" t="n"/>
      <c r="B152" s="6" t="n"/>
      <c r="C152" s="6" t="n"/>
      <c r="D152" s="7" t="n"/>
      <c r="E152" s="7" t="n"/>
      <c r="F152" s="8">
        <f>IF(AND(D152&lt;&gt;"",E152&lt;&gt;""),ROUND(MOD(E152-D152,1)*24,2),"")</f>
        <v/>
      </c>
      <c r="G152" s="9">
        <f>IF(B152="","",IFERROR(VLOOKUP(B152,'Клієнти'!$A$4:$B$33,2,FALSE),""))</f>
        <v/>
      </c>
      <c r="H152" s="9">
        <f>IF(OR(F152="",G152=""),"",ROUND(F152*G152,2))</f>
        <v/>
      </c>
      <c r="I152" s="6" t="n"/>
    </row>
    <row r="153">
      <c r="A153" s="5" t="n"/>
      <c r="B153" s="6" t="n"/>
      <c r="C153" s="6" t="n"/>
      <c r="D153" s="7" t="n"/>
      <c r="E153" s="7" t="n"/>
      <c r="F153" s="8">
        <f>IF(AND(D153&lt;&gt;"",E153&lt;&gt;""),ROUND(MOD(E153-D153,1)*24,2),"")</f>
        <v/>
      </c>
      <c r="G153" s="9">
        <f>IF(B153="","",IFERROR(VLOOKUP(B153,'Клієнти'!$A$4:$B$33,2,FALSE),""))</f>
        <v/>
      </c>
      <c r="H153" s="9">
        <f>IF(OR(F153="",G153=""),"",ROUND(F153*G153,2))</f>
        <v/>
      </c>
      <c r="I153" s="6" t="n"/>
    </row>
    <row r="154">
      <c r="A154" s="5" t="n"/>
      <c r="B154" s="6" t="n"/>
      <c r="C154" s="6" t="n"/>
      <c r="D154" s="7" t="n"/>
      <c r="E154" s="7" t="n"/>
      <c r="F154" s="8">
        <f>IF(AND(D154&lt;&gt;"",E154&lt;&gt;""),ROUND(MOD(E154-D154,1)*24,2),"")</f>
        <v/>
      </c>
      <c r="G154" s="9">
        <f>IF(B154="","",IFERROR(VLOOKUP(B154,'Клієнти'!$A$4:$B$33,2,FALSE),""))</f>
        <v/>
      </c>
      <c r="H154" s="9">
        <f>IF(OR(F154="",G154=""),"",ROUND(F154*G154,2))</f>
        <v/>
      </c>
      <c r="I154" s="6" t="n"/>
    </row>
    <row r="155">
      <c r="A155" s="5" t="n"/>
      <c r="B155" s="6" t="n"/>
      <c r="C155" s="6" t="n"/>
      <c r="D155" s="7" t="n"/>
      <c r="E155" s="7" t="n"/>
      <c r="F155" s="8">
        <f>IF(AND(D155&lt;&gt;"",E155&lt;&gt;""),ROUND(MOD(E155-D155,1)*24,2),"")</f>
        <v/>
      </c>
      <c r="G155" s="9">
        <f>IF(B155="","",IFERROR(VLOOKUP(B155,'Клієнти'!$A$4:$B$33,2,FALSE),""))</f>
        <v/>
      </c>
      <c r="H155" s="9">
        <f>IF(OR(F155="",G155=""),"",ROUND(F155*G155,2))</f>
        <v/>
      </c>
      <c r="I155" s="6" t="n"/>
    </row>
    <row r="156">
      <c r="A156" s="5" t="n"/>
      <c r="B156" s="6" t="n"/>
      <c r="C156" s="6" t="n"/>
      <c r="D156" s="7" t="n"/>
      <c r="E156" s="7" t="n"/>
      <c r="F156" s="8">
        <f>IF(AND(D156&lt;&gt;"",E156&lt;&gt;""),ROUND(MOD(E156-D156,1)*24,2),"")</f>
        <v/>
      </c>
      <c r="G156" s="9">
        <f>IF(B156="","",IFERROR(VLOOKUP(B156,'Клієнти'!$A$4:$B$33,2,FALSE),""))</f>
        <v/>
      </c>
      <c r="H156" s="9">
        <f>IF(OR(F156="",G156=""),"",ROUND(F156*G156,2))</f>
        <v/>
      </c>
      <c r="I156" s="6" t="n"/>
    </row>
    <row r="157">
      <c r="A157" s="5" t="n"/>
      <c r="B157" s="6" t="n"/>
      <c r="C157" s="6" t="n"/>
      <c r="D157" s="7" t="n"/>
      <c r="E157" s="7" t="n"/>
      <c r="F157" s="8">
        <f>IF(AND(D157&lt;&gt;"",E157&lt;&gt;""),ROUND(MOD(E157-D157,1)*24,2),"")</f>
        <v/>
      </c>
      <c r="G157" s="9">
        <f>IF(B157="","",IFERROR(VLOOKUP(B157,'Клієнти'!$A$4:$B$33,2,FALSE),""))</f>
        <v/>
      </c>
      <c r="H157" s="9">
        <f>IF(OR(F157="",G157=""),"",ROUND(F157*G157,2))</f>
        <v/>
      </c>
      <c r="I157" s="6" t="n"/>
    </row>
    <row r="158">
      <c r="A158" s="5" t="n"/>
      <c r="B158" s="6" t="n"/>
      <c r="C158" s="6" t="n"/>
      <c r="D158" s="7" t="n"/>
      <c r="E158" s="7" t="n"/>
      <c r="F158" s="8">
        <f>IF(AND(D158&lt;&gt;"",E158&lt;&gt;""),ROUND(MOD(E158-D158,1)*24,2),"")</f>
        <v/>
      </c>
      <c r="G158" s="9">
        <f>IF(B158="","",IFERROR(VLOOKUP(B158,'Клієнти'!$A$4:$B$33,2,FALSE),""))</f>
        <v/>
      </c>
      <c r="H158" s="9">
        <f>IF(OR(F158="",G158=""),"",ROUND(F158*G158,2))</f>
        <v/>
      </c>
      <c r="I158" s="6" t="n"/>
    </row>
    <row r="159">
      <c r="A159" s="5" t="n"/>
      <c r="B159" s="6" t="n"/>
      <c r="C159" s="6" t="n"/>
      <c r="D159" s="7" t="n"/>
      <c r="E159" s="7" t="n"/>
      <c r="F159" s="8">
        <f>IF(AND(D159&lt;&gt;"",E159&lt;&gt;""),ROUND(MOD(E159-D159,1)*24,2),"")</f>
        <v/>
      </c>
      <c r="G159" s="9">
        <f>IF(B159="","",IFERROR(VLOOKUP(B159,'Клієнти'!$A$4:$B$33,2,FALSE),""))</f>
        <v/>
      </c>
      <c r="H159" s="9">
        <f>IF(OR(F159="",G159=""),"",ROUND(F159*G159,2))</f>
        <v/>
      </c>
      <c r="I159" s="6" t="n"/>
    </row>
    <row r="160">
      <c r="A160" s="5" t="n"/>
      <c r="B160" s="6" t="n"/>
      <c r="C160" s="6" t="n"/>
      <c r="D160" s="7" t="n"/>
      <c r="E160" s="7" t="n"/>
      <c r="F160" s="8">
        <f>IF(AND(D160&lt;&gt;"",E160&lt;&gt;""),ROUND(MOD(E160-D160,1)*24,2),"")</f>
        <v/>
      </c>
      <c r="G160" s="9">
        <f>IF(B160="","",IFERROR(VLOOKUP(B160,'Клієнти'!$A$4:$B$33,2,FALSE),""))</f>
        <v/>
      </c>
      <c r="H160" s="9">
        <f>IF(OR(F160="",G160=""),"",ROUND(F160*G160,2))</f>
        <v/>
      </c>
      <c r="I160" s="6" t="n"/>
    </row>
    <row r="161">
      <c r="A161" s="5" t="n"/>
      <c r="B161" s="6" t="n"/>
      <c r="C161" s="6" t="n"/>
      <c r="D161" s="7" t="n"/>
      <c r="E161" s="7" t="n"/>
      <c r="F161" s="8">
        <f>IF(AND(D161&lt;&gt;"",E161&lt;&gt;""),ROUND(MOD(E161-D161,1)*24,2),"")</f>
        <v/>
      </c>
      <c r="G161" s="9">
        <f>IF(B161="","",IFERROR(VLOOKUP(B161,'Клієнти'!$A$4:$B$33,2,FALSE),""))</f>
        <v/>
      </c>
      <c r="H161" s="9">
        <f>IF(OR(F161="",G161=""),"",ROUND(F161*G161,2))</f>
        <v/>
      </c>
      <c r="I161" s="6" t="n"/>
    </row>
    <row r="162">
      <c r="A162" s="5" t="n"/>
      <c r="B162" s="6" t="n"/>
      <c r="C162" s="6" t="n"/>
      <c r="D162" s="7" t="n"/>
      <c r="E162" s="7" t="n"/>
      <c r="F162" s="8">
        <f>IF(AND(D162&lt;&gt;"",E162&lt;&gt;""),ROUND(MOD(E162-D162,1)*24,2),"")</f>
        <v/>
      </c>
      <c r="G162" s="9">
        <f>IF(B162="","",IFERROR(VLOOKUP(B162,'Клієнти'!$A$4:$B$33,2,FALSE),""))</f>
        <v/>
      </c>
      <c r="H162" s="9">
        <f>IF(OR(F162="",G162=""),"",ROUND(F162*G162,2))</f>
        <v/>
      </c>
      <c r="I162" s="6" t="n"/>
    </row>
    <row r="163">
      <c r="A163" s="5" t="n"/>
      <c r="B163" s="6" t="n"/>
      <c r="C163" s="6" t="n"/>
      <c r="D163" s="7" t="n"/>
      <c r="E163" s="7" t="n"/>
      <c r="F163" s="8">
        <f>IF(AND(D163&lt;&gt;"",E163&lt;&gt;""),ROUND(MOD(E163-D163,1)*24,2),"")</f>
        <v/>
      </c>
      <c r="G163" s="9">
        <f>IF(B163="","",IFERROR(VLOOKUP(B163,'Клієнти'!$A$4:$B$33,2,FALSE),""))</f>
        <v/>
      </c>
      <c r="H163" s="9">
        <f>IF(OR(F163="",G163=""),"",ROUND(F163*G163,2))</f>
        <v/>
      </c>
      <c r="I163" s="6" t="n"/>
    </row>
    <row r="164">
      <c r="A164" s="5" t="n"/>
      <c r="B164" s="6" t="n"/>
      <c r="C164" s="6" t="n"/>
      <c r="D164" s="7" t="n"/>
      <c r="E164" s="7" t="n"/>
      <c r="F164" s="8">
        <f>IF(AND(D164&lt;&gt;"",E164&lt;&gt;""),ROUND(MOD(E164-D164,1)*24,2),"")</f>
        <v/>
      </c>
      <c r="G164" s="9">
        <f>IF(B164="","",IFERROR(VLOOKUP(B164,'Клієнти'!$A$4:$B$33,2,FALSE),""))</f>
        <v/>
      </c>
      <c r="H164" s="9">
        <f>IF(OR(F164="",G164=""),"",ROUND(F164*G164,2))</f>
        <v/>
      </c>
      <c r="I164" s="6" t="n"/>
    </row>
    <row r="165">
      <c r="A165" s="5" t="n"/>
      <c r="B165" s="6" t="n"/>
      <c r="C165" s="6" t="n"/>
      <c r="D165" s="7" t="n"/>
      <c r="E165" s="7" t="n"/>
      <c r="F165" s="8">
        <f>IF(AND(D165&lt;&gt;"",E165&lt;&gt;""),ROUND(MOD(E165-D165,1)*24,2),"")</f>
        <v/>
      </c>
      <c r="G165" s="9">
        <f>IF(B165="","",IFERROR(VLOOKUP(B165,'Клієнти'!$A$4:$B$33,2,FALSE),""))</f>
        <v/>
      </c>
      <c r="H165" s="9">
        <f>IF(OR(F165="",G165=""),"",ROUND(F165*G165,2))</f>
        <v/>
      </c>
      <c r="I165" s="6" t="n"/>
    </row>
    <row r="166">
      <c r="A166" s="5" t="n"/>
      <c r="B166" s="6" t="n"/>
      <c r="C166" s="6" t="n"/>
      <c r="D166" s="7" t="n"/>
      <c r="E166" s="7" t="n"/>
      <c r="F166" s="8">
        <f>IF(AND(D166&lt;&gt;"",E166&lt;&gt;""),ROUND(MOD(E166-D166,1)*24,2),"")</f>
        <v/>
      </c>
      <c r="G166" s="9">
        <f>IF(B166="","",IFERROR(VLOOKUP(B166,'Клієнти'!$A$4:$B$33,2,FALSE),""))</f>
        <v/>
      </c>
      <c r="H166" s="9">
        <f>IF(OR(F166="",G166=""),"",ROUND(F166*G166,2))</f>
        <v/>
      </c>
      <c r="I166" s="6" t="n"/>
    </row>
    <row r="167">
      <c r="A167" s="5" t="n"/>
      <c r="B167" s="6" t="n"/>
      <c r="C167" s="6" t="n"/>
      <c r="D167" s="7" t="n"/>
      <c r="E167" s="7" t="n"/>
      <c r="F167" s="8">
        <f>IF(AND(D167&lt;&gt;"",E167&lt;&gt;""),ROUND(MOD(E167-D167,1)*24,2),"")</f>
        <v/>
      </c>
      <c r="G167" s="9">
        <f>IF(B167="","",IFERROR(VLOOKUP(B167,'Клієнти'!$A$4:$B$33,2,FALSE),""))</f>
        <v/>
      </c>
      <c r="H167" s="9">
        <f>IF(OR(F167="",G167=""),"",ROUND(F167*G167,2))</f>
        <v/>
      </c>
      <c r="I167" s="6" t="n"/>
    </row>
    <row r="168">
      <c r="A168" s="5" t="n"/>
      <c r="B168" s="6" t="n"/>
      <c r="C168" s="6" t="n"/>
      <c r="D168" s="7" t="n"/>
      <c r="E168" s="7" t="n"/>
      <c r="F168" s="8">
        <f>IF(AND(D168&lt;&gt;"",E168&lt;&gt;""),ROUND(MOD(E168-D168,1)*24,2),"")</f>
        <v/>
      </c>
      <c r="G168" s="9">
        <f>IF(B168="","",IFERROR(VLOOKUP(B168,'Клієнти'!$A$4:$B$33,2,FALSE),""))</f>
        <v/>
      </c>
      <c r="H168" s="9">
        <f>IF(OR(F168="",G168=""),"",ROUND(F168*G168,2))</f>
        <v/>
      </c>
      <c r="I168" s="6" t="n"/>
    </row>
    <row r="169">
      <c r="A169" s="5" t="n"/>
      <c r="B169" s="6" t="n"/>
      <c r="C169" s="6" t="n"/>
      <c r="D169" s="7" t="n"/>
      <c r="E169" s="7" t="n"/>
      <c r="F169" s="8">
        <f>IF(AND(D169&lt;&gt;"",E169&lt;&gt;""),ROUND(MOD(E169-D169,1)*24,2),"")</f>
        <v/>
      </c>
      <c r="G169" s="9">
        <f>IF(B169="","",IFERROR(VLOOKUP(B169,'Клієнти'!$A$4:$B$33,2,FALSE),""))</f>
        <v/>
      </c>
      <c r="H169" s="9">
        <f>IF(OR(F169="",G169=""),"",ROUND(F169*G169,2))</f>
        <v/>
      </c>
      <c r="I169" s="6" t="n"/>
    </row>
    <row r="170">
      <c r="A170" s="5" t="n"/>
      <c r="B170" s="6" t="n"/>
      <c r="C170" s="6" t="n"/>
      <c r="D170" s="7" t="n"/>
      <c r="E170" s="7" t="n"/>
      <c r="F170" s="8">
        <f>IF(AND(D170&lt;&gt;"",E170&lt;&gt;""),ROUND(MOD(E170-D170,1)*24,2),"")</f>
        <v/>
      </c>
      <c r="G170" s="9">
        <f>IF(B170="","",IFERROR(VLOOKUP(B170,'Клієнти'!$A$4:$B$33,2,FALSE),""))</f>
        <v/>
      </c>
      <c r="H170" s="9">
        <f>IF(OR(F170="",G170=""),"",ROUND(F170*G170,2))</f>
        <v/>
      </c>
      <c r="I170" s="6" t="n"/>
    </row>
    <row r="171">
      <c r="A171" s="5" t="n"/>
      <c r="B171" s="6" t="n"/>
      <c r="C171" s="6" t="n"/>
      <c r="D171" s="7" t="n"/>
      <c r="E171" s="7" t="n"/>
      <c r="F171" s="8">
        <f>IF(AND(D171&lt;&gt;"",E171&lt;&gt;""),ROUND(MOD(E171-D171,1)*24,2),"")</f>
        <v/>
      </c>
      <c r="G171" s="9">
        <f>IF(B171="","",IFERROR(VLOOKUP(B171,'Клієнти'!$A$4:$B$33,2,FALSE),""))</f>
        <v/>
      </c>
      <c r="H171" s="9">
        <f>IF(OR(F171="",G171=""),"",ROUND(F171*G171,2))</f>
        <v/>
      </c>
      <c r="I171" s="6" t="n"/>
    </row>
    <row r="172">
      <c r="A172" s="5" t="n"/>
      <c r="B172" s="6" t="n"/>
      <c r="C172" s="6" t="n"/>
      <c r="D172" s="7" t="n"/>
      <c r="E172" s="7" t="n"/>
      <c r="F172" s="8">
        <f>IF(AND(D172&lt;&gt;"",E172&lt;&gt;""),ROUND(MOD(E172-D172,1)*24,2),"")</f>
        <v/>
      </c>
      <c r="G172" s="9">
        <f>IF(B172="","",IFERROR(VLOOKUP(B172,'Клієнти'!$A$4:$B$33,2,FALSE),""))</f>
        <v/>
      </c>
      <c r="H172" s="9">
        <f>IF(OR(F172="",G172=""),"",ROUND(F172*G172,2))</f>
        <v/>
      </c>
      <c r="I172" s="6" t="n"/>
    </row>
    <row r="173">
      <c r="A173" s="5" t="n"/>
      <c r="B173" s="6" t="n"/>
      <c r="C173" s="6" t="n"/>
      <c r="D173" s="7" t="n"/>
      <c r="E173" s="7" t="n"/>
      <c r="F173" s="8">
        <f>IF(AND(D173&lt;&gt;"",E173&lt;&gt;""),ROUND(MOD(E173-D173,1)*24,2),"")</f>
        <v/>
      </c>
      <c r="G173" s="9">
        <f>IF(B173="","",IFERROR(VLOOKUP(B173,'Клієнти'!$A$4:$B$33,2,FALSE),""))</f>
        <v/>
      </c>
      <c r="H173" s="9">
        <f>IF(OR(F173="",G173=""),"",ROUND(F173*G173,2))</f>
        <v/>
      </c>
      <c r="I173" s="6" t="n"/>
    </row>
    <row r="174">
      <c r="A174" s="5" t="n"/>
      <c r="B174" s="6" t="n"/>
      <c r="C174" s="6" t="n"/>
      <c r="D174" s="7" t="n"/>
      <c r="E174" s="7" t="n"/>
      <c r="F174" s="8">
        <f>IF(AND(D174&lt;&gt;"",E174&lt;&gt;""),ROUND(MOD(E174-D174,1)*24,2),"")</f>
        <v/>
      </c>
      <c r="G174" s="9">
        <f>IF(B174="","",IFERROR(VLOOKUP(B174,'Клієнти'!$A$4:$B$33,2,FALSE),""))</f>
        <v/>
      </c>
      <c r="H174" s="9">
        <f>IF(OR(F174="",G174=""),"",ROUND(F174*G174,2))</f>
        <v/>
      </c>
      <c r="I174" s="6" t="n"/>
    </row>
    <row r="175">
      <c r="A175" s="5" t="n"/>
      <c r="B175" s="6" t="n"/>
      <c r="C175" s="6" t="n"/>
      <c r="D175" s="7" t="n"/>
      <c r="E175" s="7" t="n"/>
      <c r="F175" s="8">
        <f>IF(AND(D175&lt;&gt;"",E175&lt;&gt;""),ROUND(MOD(E175-D175,1)*24,2),"")</f>
        <v/>
      </c>
      <c r="G175" s="9">
        <f>IF(B175="","",IFERROR(VLOOKUP(B175,'Клієнти'!$A$4:$B$33,2,FALSE),""))</f>
        <v/>
      </c>
      <c r="H175" s="9">
        <f>IF(OR(F175="",G175=""),"",ROUND(F175*G175,2))</f>
        <v/>
      </c>
      <c r="I175" s="6" t="n"/>
    </row>
    <row r="176">
      <c r="A176" s="5" t="n"/>
      <c r="B176" s="6" t="n"/>
      <c r="C176" s="6" t="n"/>
      <c r="D176" s="7" t="n"/>
      <c r="E176" s="7" t="n"/>
      <c r="F176" s="8">
        <f>IF(AND(D176&lt;&gt;"",E176&lt;&gt;""),ROUND(MOD(E176-D176,1)*24,2),"")</f>
        <v/>
      </c>
      <c r="G176" s="9">
        <f>IF(B176="","",IFERROR(VLOOKUP(B176,'Клієнти'!$A$4:$B$33,2,FALSE),""))</f>
        <v/>
      </c>
      <c r="H176" s="9">
        <f>IF(OR(F176="",G176=""),"",ROUND(F176*G176,2))</f>
        <v/>
      </c>
      <c r="I176" s="6" t="n"/>
    </row>
    <row r="177">
      <c r="A177" s="5" t="n"/>
      <c r="B177" s="6" t="n"/>
      <c r="C177" s="6" t="n"/>
      <c r="D177" s="7" t="n"/>
      <c r="E177" s="7" t="n"/>
      <c r="F177" s="8">
        <f>IF(AND(D177&lt;&gt;"",E177&lt;&gt;""),ROUND(MOD(E177-D177,1)*24,2),"")</f>
        <v/>
      </c>
      <c r="G177" s="9">
        <f>IF(B177="","",IFERROR(VLOOKUP(B177,'Клієнти'!$A$4:$B$33,2,FALSE),""))</f>
        <v/>
      </c>
      <c r="H177" s="9">
        <f>IF(OR(F177="",G177=""),"",ROUND(F177*G177,2))</f>
        <v/>
      </c>
      <c r="I177" s="6" t="n"/>
    </row>
    <row r="178">
      <c r="A178" s="5" t="n"/>
      <c r="B178" s="6" t="n"/>
      <c r="C178" s="6" t="n"/>
      <c r="D178" s="7" t="n"/>
      <c r="E178" s="7" t="n"/>
      <c r="F178" s="8">
        <f>IF(AND(D178&lt;&gt;"",E178&lt;&gt;""),ROUND(MOD(E178-D178,1)*24,2),"")</f>
        <v/>
      </c>
      <c r="G178" s="9">
        <f>IF(B178="","",IFERROR(VLOOKUP(B178,'Клієнти'!$A$4:$B$33,2,FALSE),""))</f>
        <v/>
      </c>
      <c r="H178" s="9">
        <f>IF(OR(F178="",G178=""),"",ROUND(F178*G178,2))</f>
        <v/>
      </c>
      <c r="I178" s="6" t="n"/>
    </row>
    <row r="179">
      <c r="A179" s="5" t="n"/>
      <c r="B179" s="6" t="n"/>
      <c r="C179" s="6" t="n"/>
      <c r="D179" s="7" t="n"/>
      <c r="E179" s="7" t="n"/>
      <c r="F179" s="8">
        <f>IF(AND(D179&lt;&gt;"",E179&lt;&gt;""),ROUND(MOD(E179-D179,1)*24,2),"")</f>
        <v/>
      </c>
      <c r="G179" s="9">
        <f>IF(B179="","",IFERROR(VLOOKUP(B179,'Клієнти'!$A$4:$B$33,2,FALSE),""))</f>
        <v/>
      </c>
      <c r="H179" s="9">
        <f>IF(OR(F179="",G179=""),"",ROUND(F179*G179,2))</f>
        <v/>
      </c>
      <c r="I179" s="6" t="n"/>
    </row>
    <row r="180">
      <c r="A180" s="5" t="n"/>
      <c r="B180" s="6" t="n"/>
      <c r="C180" s="6" t="n"/>
      <c r="D180" s="7" t="n"/>
      <c r="E180" s="7" t="n"/>
      <c r="F180" s="8">
        <f>IF(AND(D180&lt;&gt;"",E180&lt;&gt;""),ROUND(MOD(E180-D180,1)*24,2),"")</f>
        <v/>
      </c>
      <c r="G180" s="9">
        <f>IF(B180="","",IFERROR(VLOOKUP(B180,'Клієнти'!$A$4:$B$33,2,FALSE),""))</f>
        <v/>
      </c>
      <c r="H180" s="9">
        <f>IF(OR(F180="",G180=""),"",ROUND(F180*G180,2))</f>
        <v/>
      </c>
      <c r="I180" s="6" t="n"/>
    </row>
    <row r="181">
      <c r="A181" s="5" t="n"/>
      <c r="B181" s="6" t="n"/>
      <c r="C181" s="6" t="n"/>
      <c r="D181" s="7" t="n"/>
      <c r="E181" s="7" t="n"/>
      <c r="F181" s="8">
        <f>IF(AND(D181&lt;&gt;"",E181&lt;&gt;""),ROUND(MOD(E181-D181,1)*24,2),"")</f>
        <v/>
      </c>
      <c r="G181" s="9">
        <f>IF(B181="","",IFERROR(VLOOKUP(B181,'Клієнти'!$A$4:$B$33,2,FALSE),""))</f>
        <v/>
      </c>
      <c r="H181" s="9">
        <f>IF(OR(F181="",G181=""),"",ROUND(F181*G181,2))</f>
        <v/>
      </c>
      <c r="I181" s="6" t="n"/>
    </row>
    <row r="182">
      <c r="A182" s="5" t="n"/>
      <c r="B182" s="6" t="n"/>
      <c r="C182" s="6" t="n"/>
      <c r="D182" s="7" t="n"/>
      <c r="E182" s="7" t="n"/>
      <c r="F182" s="8">
        <f>IF(AND(D182&lt;&gt;"",E182&lt;&gt;""),ROUND(MOD(E182-D182,1)*24,2),"")</f>
        <v/>
      </c>
      <c r="G182" s="9">
        <f>IF(B182="","",IFERROR(VLOOKUP(B182,'Клієнти'!$A$4:$B$33,2,FALSE),""))</f>
        <v/>
      </c>
      <c r="H182" s="9">
        <f>IF(OR(F182="",G182=""),"",ROUND(F182*G182,2))</f>
        <v/>
      </c>
      <c r="I182" s="6" t="n"/>
    </row>
    <row r="183">
      <c r="A183" s="5" t="n"/>
      <c r="B183" s="6" t="n"/>
      <c r="C183" s="6" t="n"/>
      <c r="D183" s="7" t="n"/>
      <c r="E183" s="7" t="n"/>
      <c r="F183" s="8">
        <f>IF(AND(D183&lt;&gt;"",E183&lt;&gt;""),ROUND(MOD(E183-D183,1)*24,2),"")</f>
        <v/>
      </c>
      <c r="G183" s="9">
        <f>IF(B183="","",IFERROR(VLOOKUP(B183,'Клієнти'!$A$4:$B$33,2,FALSE),""))</f>
        <v/>
      </c>
      <c r="H183" s="9">
        <f>IF(OR(F183="",G183=""),"",ROUND(F183*G183,2))</f>
        <v/>
      </c>
      <c r="I183" s="6" t="n"/>
    </row>
    <row r="184">
      <c r="A184" s="5" t="n"/>
      <c r="B184" s="6" t="n"/>
      <c r="C184" s="6" t="n"/>
      <c r="D184" s="7" t="n"/>
      <c r="E184" s="7" t="n"/>
      <c r="F184" s="8">
        <f>IF(AND(D184&lt;&gt;"",E184&lt;&gt;""),ROUND(MOD(E184-D184,1)*24,2),"")</f>
        <v/>
      </c>
      <c r="G184" s="9">
        <f>IF(B184="","",IFERROR(VLOOKUP(B184,'Клієнти'!$A$4:$B$33,2,FALSE),""))</f>
        <v/>
      </c>
      <c r="H184" s="9">
        <f>IF(OR(F184="",G184=""),"",ROUND(F184*G184,2))</f>
        <v/>
      </c>
      <c r="I184" s="6" t="n"/>
    </row>
    <row r="185">
      <c r="A185" s="5" t="n"/>
      <c r="B185" s="6" t="n"/>
      <c r="C185" s="6" t="n"/>
      <c r="D185" s="7" t="n"/>
      <c r="E185" s="7" t="n"/>
      <c r="F185" s="8">
        <f>IF(AND(D185&lt;&gt;"",E185&lt;&gt;""),ROUND(MOD(E185-D185,1)*24,2),"")</f>
        <v/>
      </c>
      <c r="G185" s="9">
        <f>IF(B185="","",IFERROR(VLOOKUP(B185,'Клієнти'!$A$4:$B$33,2,FALSE),""))</f>
        <v/>
      </c>
      <c r="H185" s="9">
        <f>IF(OR(F185="",G185=""),"",ROUND(F185*G185,2))</f>
        <v/>
      </c>
      <c r="I185" s="6" t="n"/>
    </row>
    <row r="186">
      <c r="A186" s="5" t="n"/>
      <c r="B186" s="6" t="n"/>
      <c r="C186" s="6" t="n"/>
      <c r="D186" s="7" t="n"/>
      <c r="E186" s="7" t="n"/>
      <c r="F186" s="8">
        <f>IF(AND(D186&lt;&gt;"",E186&lt;&gt;""),ROUND(MOD(E186-D186,1)*24,2),"")</f>
        <v/>
      </c>
      <c r="G186" s="9">
        <f>IF(B186="","",IFERROR(VLOOKUP(B186,'Клієнти'!$A$4:$B$33,2,FALSE),""))</f>
        <v/>
      </c>
      <c r="H186" s="9">
        <f>IF(OR(F186="",G186=""),"",ROUND(F186*G186,2))</f>
        <v/>
      </c>
      <c r="I186" s="6" t="n"/>
    </row>
    <row r="187">
      <c r="A187" s="5" t="n"/>
      <c r="B187" s="6" t="n"/>
      <c r="C187" s="6" t="n"/>
      <c r="D187" s="7" t="n"/>
      <c r="E187" s="7" t="n"/>
      <c r="F187" s="8">
        <f>IF(AND(D187&lt;&gt;"",E187&lt;&gt;""),ROUND(MOD(E187-D187,1)*24,2),"")</f>
        <v/>
      </c>
      <c r="G187" s="9">
        <f>IF(B187="","",IFERROR(VLOOKUP(B187,'Клієнти'!$A$4:$B$33,2,FALSE),""))</f>
        <v/>
      </c>
      <c r="H187" s="9">
        <f>IF(OR(F187="",G187=""),"",ROUND(F187*G187,2))</f>
        <v/>
      </c>
      <c r="I187" s="6" t="n"/>
    </row>
    <row r="188">
      <c r="A188" s="5" t="n"/>
      <c r="B188" s="6" t="n"/>
      <c r="C188" s="6" t="n"/>
      <c r="D188" s="7" t="n"/>
      <c r="E188" s="7" t="n"/>
      <c r="F188" s="8">
        <f>IF(AND(D188&lt;&gt;"",E188&lt;&gt;""),ROUND(MOD(E188-D188,1)*24,2),"")</f>
        <v/>
      </c>
      <c r="G188" s="9">
        <f>IF(B188="","",IFERROR(VLOOKUP(B188,'Клієнти'!$A$4:$B$33,2,FALSE),""))</f>
        <v/>
      </c>
      <c r="H188" s="9">
        <f>IF(OR(F188="",G188=""),"",ROUND(F188*G188,2))</f>
        <v/>
      </c>
      <c r="I188" s="6" t="n"/>
    </row>
    <row r="189">
      <c r="A189" s="5" t="n"/>
      <c r="B189" s="6" t="n"/>
      <c r="C189" s="6" t="n"/>
      <c r="D189" s="7" t="n"/>
      <c r="E189" s="7" t="n"/>
      <c r="F189" s="8">
        <f>IF(AND(D189&lt;&gt;"",E189&lt;&gt;""),ROUND(MOD(E189-D189,1)*24,2),"")</f>
        <v/>
      </c>
      <c r="G189" s="9">
        <f>IF(B189="","",IFERROR(VLOOKUP(B189,'Клієнти'!$A$4:$B$33,2,FALSE),""))</f>
        <v/>
      </c>
      <c r="H189" s="9">
        <f>IF(OR(F189="",G189=""),"",ROUND(F189*G189,2))</f>
        <v/>
      </c>
      <c r="I189" s="6" t="n"/>
    </row>
    <row r="190">
      <c r="A190" s="5" t="n"/>
      <c r="B190" s="6" t="n"/>
      <c r="C190" s="6" t="n"/>
      <c r="D190" s="7" t="n"/>
      <c r="E190" s="7" t="n"/>
      <c r="F190" s="8">
        <f>IF(AND(D190&lt;&gt;"",E190&lt;&gt;""),ROUND(MOD(E190-D190,1)*24,2),"")</f>
        <v/>
      </c>
      <c r="G190" s="9">
        <f>IF(B190="","",IFERROR(VLOOKUP(B190,'Клієнти'!$A$4:$B$33,2,FALSE),""))</f>
        <v/>
      </c>
      <c r="H190" s="9">
        <f>IF(OR(F190="",G190=""),"",ROUND(F190*G190,2))</f>
        <v/>
      </c>
      <c r="I190" s="6" t="n"/>
    </row>
    <row r="191">
      <c r="A191" s="5" t="n"/>
      <c r="B191" s="6" t="n"/>
      <c r="C191" s="6" t="n"/>
      <c r="D191" s="7" t="n"/>
      <c r="E191" s="7" t="n"/>
      <c r="F191" s="8">
        <f>IF(AND(D191&lt;&gt;"",E191&lt;&gt;""),ROUND(MOD(E191-D191,1)*24,2),"")</f>
        <v/>
      </c>
      <c r="G191" s="9">
        <f>IF(B191="","",IFERROR(VLOOKUP(B191,'Клієнти'!$A$4:$B$33,2,FALSE),""))</f>
        <v/>
      </c>
      <c r="H191" s="9">
        <f>IF(OR(F191="",G191=""),"",ROUND(F191*G191,2))</f>
        <v/>
      </c>
      <c r="I191" s="6" t="n"/>
    </row>
    <row r="192">
      <c r="A192" s="5" t="n"/>
      <c r="B192" s="6" t="n"/>
      <c r="C192" s="6" t="n"/>
      <c r="D192" s="7" t="n"/>
      <c r="E192" s="7" t="n"/>
      <c r="F192" s="8">
        <f>IF(AND(D192&lt;&gt;"",E192&lt;&gt;""),ROUND(MOD(E192-D192,1)*24,2),"")</f>
        <v/>
      </c>
      <c r="G192" s="9">
        <f>IF(B192="","",IFERROR(VLOOKUP(B192,'Клієнти'!$A$4:$B$33,2,FALSE),""))</f>
        <v/>
      </c>
      <c r="H192" s="9">
        <f>IF(OR(F192="",G192=""),"",ROUND(F192*G192,2))</f>
        <v/>
      </c>
      <c r="I192" s="6" t="n"/>
    </row>
    <row r="193">
      <c r="A193" s="5" t="n"/>
      <c r="B193" s="6" t="n"/>
      <c r="C193" s="6" t="n"/>
      <c r="D193" s="7" t="n"/>
      <c r="E193" s="7" t="n"/>
      <c r="F193" s="8">
        <f>IF(AND(D193&lt;&gt;"",E193&lt;&gt;""),ROUND(MOD(E193-D193,1)*24,2),"")</f>
        <v/>
      </c>
      <c r="G193" s="9">
        <f>IF(B193="","",IFERROR(VLOOKUP(B193,'Клієнти'!$A$4:$B$33,2,FALSE),""))</f>
        <v/>
      </c>
      <c r="H193" s="9">
        <f>IF(OR(F193="",G193=""),"",ROUND(F193*G193,2))</f>
        <v/>
      </c>
      <c r="I193" s="6" t="n"/>
    </row>
    <row r="194">
      <c r="A194" s="5" t="n"/>
      <c r="B194" s="6" t="n"/>
      <c r="C194" s="6" t="n"/>
      <c r="D194" s="7" t="n"/>
      <c r="E194" s="7" t="n"/>
      <c r="F194" s="8">
        <f>IF(AND(D194&lt;&gt;"",E194&lt;&gt;""),ROUND(MOD(E194-D194,1)*24,2),"")</f>
        <v/>
      </c>
      <c r="G194" s="9">
        <f>IF(B194="","",IFERROR(VLOOKUP(B194,'Клієнти'!$A$4:$B$33,2,FALSE),""))</f>
        <v/>
      </c>
      <c r="H194" s="9">
        <f>IF(OR(F194="",G194=""),"",ROUND(F194*G194,2))</f>
        <v/>
      </c>
      <c r="I194" s="6" t="n"/>
    </row>
    <row r="195">
      <c r="A195" s="5" t="n"/>
      <c r="B195" s="6" t="n"/>
      <c r="C195" s="6" t="n"/>
      <c r="D195" s="7" t="n"/>
      <c r="E195" s="7" t="n"/>
      <c r="F195" s="8">
        <f>IF(AND(D195&lt;&gt;"",E195&lt;&gt;""),ROUND(MOD(E195-D195,1)*24,2),"")</f>
        <v/>
      </c>
      <c r="G195" s="9">
        <f>IF(B195="","",IFERROR(VLOOKUP(B195,'Клієнти'!$A$4:$B$33,2,FALSE),""))</f>
        <v/>
      </c>
      <c r="H195" s="9">
        <f>IF(OR(F195="",G195=""),"",ROUND(F195*G195,2))</f>
        <v/>
      </c>
      <c r="I195" s="6" t="n"/>
    </row>
    <row r="196">
      <c r="A196" s="5" t="n"/>
      <c r="B196" s="6" t="n"/>
      <c r="C196" s="6" t="n"/>
      <c r="D196" s="7" t="n"/>
      <c r="E196" s="7" t="n"/>
      <c r="F196" s="8">
        <f>IF(AND(D196&lt;&gt;"",E196&lt;&gt;""),ROUND(MOD(E196-D196,1)*24,2),"")</f>
        <v/>
      </c>
      <c r="G196" s="9">
        <f>IF(B196="","",IFERROR(VLOOKUP(B196,'Клієнти'!$A$4:$B$33,2,FALSE),""))</f>
        <v/>
      </c>
      <c r="H196" s="9">
        <f>IF(OR(F196="",G196=""),"",ROUND(F196*G196,2))</f>
        <v/>
      </c>
      <c r="I196" s="6" t="n"/>
    </row>
    <row r="197">
      <c r="A197" s="5" t="n"/>
      <c r="B197" s="6" t="n"/>
      <c r="C197" s="6" t="n"/>
      <c r="D197" s="7" t="n"/>
      <c r="E197" s="7" t="n"/>
      <c r="F197" s="8">
        <f>IF(AND(D197&lt;&gt;"",E197&lt;&gt;""),ROUND(MOD(E197-D197,1)*24,2),"")</f>
        <v/>
      </c>
      <c r="G197" s="9">
        <f>IF(B197="","",IFERROR(VLOOKUP(B197,'Клієнти'!$A$4:$B$33,2,FALSE),""))</f>
        <v/>
      </c>
      <c r="H197" s="9">
        <f>IF(OR(F197="",G197=""),"",ROUND(F197*G197,2))</f>
        <v/>
      </c>
      <c r="I197" s="6" t="n"/>
    </row>
    <row r="198">
      <c r="A198" s="5" t="n"/>
      <c r="B198" s="6" t="n"/>
      <c r="C198" s="6" t="n"/>
      <c r="D198" s="7" t="n"/>
      <c r="E198" s="7" t="n"/>
      <c r="F198" s="8">
        <f>IF(AND(D198&lt;&gt;"",E198&lt;&gt;""),ROUND(MOD(E198-D198,1)*24,2),"")</f>
        <v/>
      </c>
      <c r="G198" s="9">
        <f>IF(B198="","",IFERROR(VLOOKUP(B198,'Клієнти'!$A$4:$B$33,2,FALSE),""))</f>
        <v/>
      </c>
      <c r="H198" s="9">
        <f>IF(OR(F198="",G198=""),"",ROUND(F198*G198,2))</f>
        <v/>
      </c>
      <c r="I198" s="6" t="n"/>
    </row>
    <row r="199">
      <c r="A199" s="5" t="n"/>
      <c r="B199" s="6" t="n"/>
      <c r="C199" s="6" t="n"/>
      <c r="D199" s="7" t="n"/>
      <c r="E199" s="7" t="n"/>
      <c r="F199" s="8">
        <f>IF(AND(D199&lt;&gt;"",E199&lt;&gt;""),ROUND(MOD(E199-D199,1)*24,2),"")</f>
        <v/>
      </c>
      <c r="G199" s="9">
        <f>IF(B199="","",IFERROR(VLOOKUP(B199,'Клієнти'!$A$4:$B$33,2,FALSE),""))</f>
        <v/>
      </c>
      <c r="H199" s="9">
        <f>IF(OR(F199="",G199=""),"",ROUND(F199*G199,2))</f>
        <v/>
      </c>
      <c r="I199" s="6" t="n"/>
    </row>
    <row r="200">
      <c r="A200" s="5" t="n"/>
      <c r="B200" s="6" t="n"/>
      <c r="C200" s="6" t="n"/>
      <c r="D200" s="7" t="n"/>
      <c r="E200" s="7" t="n"/>
      <c r="F200" s="8">
        <f>IF(AND(D200&lt;&gt;"",E200&lt;&gt;""),ROUND(MOD(E200-D200,1)*24,2),"")</f>
        <v/>
      </c>
      <c r="G200" s="9">
        <f>IF(B200="","",IFERROR(VLOOKUP(B200,'Клієнти'!$A$4:$B$33,2,FALSE),""))</f>
        <v/>
      </c>
      <c r="H200" s="9">
        <f>IF(OR(F200="",G200=""),"",ROUND(F200*G200,2))</f>
        <v/>
      </c>
      <c r="I200" s="6" t="n"/>
    </row>
    <row r="201">
      <c r="A201" s="5" t="n"/>
      <c r="B201" s="6" t="n"/>
      <c r="C201" s="6" t="n"/>
      <c r="D201" s="7" t="n"/>
      <c r="E201" s="7" t="n"/>
      <c r="F201" s="8">
        <f>IF(AND(D201&lt;&gt;"",E201&lt;&gt;""),ROUND(MOD(E201-D201,1)*24,2),"")</f>
        <v/>
      </c>
      <c r="G201" s="9">
        <f>IF(B201="","",IFERROR(VLOOKUP(B201,'Клієнти'!$A$4:$B$33,2,FALSE),""))</f>
        <v/>
      </c>
      <c r="H201" s="9">
        <f>IF(OR(F201="",G201=""),"",ROUND(F201*G201,2))</f>
        <v/>
      </c>
      <c r="I201" s="6" t="n"/>
    </row>
    <row r="202">
      <c r="A202" s="5" t="n"/>
      <c r="B202" s="6" t="n"/>
      <c r="C202" s="6" t="n"/>
      <c r="D202" s="7" t="n"/>
      <c r="E202" s="7" t="n"/>
      <c r="F202" s="8">
        <f>IF(AND(D202&lt;&gt;"",E202&lt;&gt;""),ROUND(MOD(E202-D202,1)*24,2),"")</f>
        <v/>
      </c>
      <c r="G202" s="9">
        <f>IF(B202="","",IFERROR(VLOOKUP(B202,'Клієнти'!$A$4:$B$33,2,FALSE),""))</f>
        <v/>
      </c>
      <c r="H202" s="9">
        <f>IF(OR(F202="",G202=""),"",ROUND(F202*G202,2))</f>
        <v/>
      </c>
      <c r="I202" s="6" t="n"/>
    </row>
    <row r="203">
      <c r="A203" s="5" t="n"/>
      <c r="B203" s="6" t="n"/>
      <c r="C203" s="6" t="n"/>
      <c r="D203" s="7" t="n"/>
      <c r="E203" s="7" t="n"/>
      <c r="F203" s="8">
        <f>IF(AND(D203&lt;&gt;"",E203&lt;&gt;""),ROUND(MOD(E203-D203,1)*24,2),"")</f>
        <v/>
      </c>
      <c r="G203" s="9">
        <f>IF(B203="","",IFERROR(VLOOKUP(B203,'Клієнти'!$A$4:$B$33,2,FALSE),""))</f>
        <v/>
      </c>
      <c r="H203" s="9">
        <f>IF(OR(F203="",G203=""),"",ROUND(F203*G203,2))</f>
        <v/>
      </c>
      <c r="I203" s="6" t="n"/>
    </row>
    <row r="204">
      <c r="A204" s="5" t="n"/>
      <c r="B204" s="6" t="n"/>
      <c r="C204" s="6" t="n"/>
      <c r="D204" s="7" t="n"/>
      <c r="E204" s="7" t="n"/>
      <c r="F204" s="8">
        <f>IF(AND(D204&lt;&gt;"",E204&lt;&gt;""),ROUND(MOD(E204-D204,1)*24,2),"")</f>
        <v/>
      </c>
      <c r="G204" s="9">
        <f>IF(B204="","",IFERROR(VLOOKUP(B204,'Клієнти'!$A$4:$B$33,2,FALSE),""))</f>
        <v/>
      </c>
      <c r="H204" s="9">
        <f>IF(OR(F204="",G204=""),"",ROUND(F204*G204,2))</f>
        <v/>
      </c>
      <c r="I204" s="6" t="n"/>
    </row>
    <row r="205">
      <c r="A205" s="5" t="n"/>
      <c r="B205" s="6" t="n"/>
      <c r="C205" s="6" t="n"/>
      <c r="D205" s="7" t="n"/>
      <c r="E205" s="7" t="n"/>
      <c r="F205" s="8">
        <f>IF(AND(D205&lt;&gt;"",E205&lt;&gt;""),ROUND(MOD(E205-D205,1)*24,2),"")</f>
        <v/>
      </c>
      <c r="G205" s="9">
        <f>IF(B205="","",IFERROR(VLOOKUP(B205,'Клієнти'!$A$4:$B$33,2,FALSE),""))</f>
        <v/>
      </c>
      <c r="H205" s="9">
        <f>IF(OR(F205="",G205=""),"",ROUND(F205*G205,2))</f>
        <v/>
      </c>
      <c r="I205" s="6" t="n"/>
    </row>
    <row r="206">
      <c r="A206" s="5" t="n"/>
      <c r="B206" s="6" t="n"/>
      <c r="C206" s="6" t="n"/>
      <c r="D206" s="7" t="n"/>
      <c r="E206" s="7" t="n"/>
      <c r="F206" s="8">
        <f>IF(AND(D206&lt;&gt;"",E206&lt;&gt;""),ROUND(MOD(E206-D206,1)*24,2),"")</f>
        <v/>
      </c>
      <c r="G206" s="9">
        <f>IF(B206="","",IFERROR(VLOOKUP(B206,'Клієнти'!$A$4:$B$33,2,FALSE),""))</f>
        <v/>
      </c>
      <c r="H206" s="9">
        <f>IF(OR(F206="",G206=""),"",ROUND(F206*G206,2))</f>
        <v/>
      </c>
      <c r="I206" s="6" t="n"/>
    </row>
    <row r="207">
      <c r="A207" s="5" t="n"/>
      <c r="B207" s="6" t="n"/>
      <c r="C207" s="6" t="n"/>
      <c r="D207" s="7" t="n"/>
      <c r="E207" s="7" t="n"/>
      <c r="F207" s="8">
        <f>IF(AND(D207&lt;&gt;"",E207&lt;&gt;""),ROUND(MOD(E207-D207,1)*24,2),"")</f>
        <v/>
      </c>
      <c r="G207" s="9">
        <f>IF(B207="","",IFERROR(VLOOKUP(B207,'Клієнти'!$A$4:$B$33,2,FALSE),""))</f>
        <v/>
      </c>
      <c r="H207" s="9">
        <f>IF(OR(F207="",G207=""),"",ROUND(F207*G207,2))</f>
        <v/>
      </c>
      <c r="I207" s="6" t="n"/>
    </row>
    <row r="208">
      <c r="A208" s="5" t="n"/>
      <c r="B208" s="6" t="n"/>
      <c r="C208" s="6" t="n"/>
      <c r="D208" s="7" t="n"/>
      <c r="E208" s="7" t="n"/>
      <c r="F208" s="8">
        <f>IF(AND(D208&lt;&gt;"",E208&lt;&gt;""),ROUND(MOD(E208-D208,1)*24,2),"")</f>
        <v/>
      </c>
      <c r="G208" s="9">
        <f>IF(B208="","",IFERROR(VLOOKUP(B208,'Клієнти'!$A$4:$B$33,2,FALSE),""))</f>
        <v/>
      </c>
      <c r="H208" s="9">
        <f>IF(OR(F208="",G208=""),"",ROUND(F208*G208,2))</f>
        <v/>
      </c>
      <c r="I208" s="6" t="n"/>
    </row>
    <row r="209">
      <c r="A209" s="5" t="n"/>
      <c r="B209" s="6" t="n"/>
      <c r="C209" s="6" t="n"/>
      <c r="D209" s="7" t="n"/>
      <c r="E209" s="7" t="n"/>
      <c r="F209" s="8">
        <f>IF(AND(D209&lt;&gt;"",E209&lt;&gt;""),ROUND(MOD(E209-D209,1)*24,2),"")</f>
        <v/>
      </c>
      <c r="G209" s="9">
        <f>IF(B209="","",IFERROR(VLOOKUP(B209,'Клієнти'!$A$4:$B$33,2,FALSE),""))</f>
        <v/>
      </c>
      <c r="H209" s="9">
        <f>IF(OR(F209="",G209=""),"",ROUND(F209*G209,2))</f>
        <v/>
      </c>
      <c r="I209" s="6" t="n"/>
    </row>
    <row r="210">
      <c r="A210" s="5" t="n"/>
      <c r="B210" s="6" t="n"/>
      <c r="C210" s="6" t="n"/>
      <c r="D210" s="7" t="n"/>
      <c r="E210" s="7" t="n"/>
      <c r="F210" s="8">
        <f>IF(AND(D210&lt;&gt;"",E210&lt;&gt;""),ROUND(MOD(E210-D210,1)*24,2),"")</f>
        <v/>
      </c>
      <c r="G210" s="9">
        <f>IF(B210="","",IFERROR(VLOOKUP(B210,'Клієнти'!$A$4:$B$33,2,FALSE),""))</f>
        <v/>
      </c>
      <c r="H210" s="9">
        <f>IF(OR(F210="",G210=""),"",ROUND(F210*G210,2))</f>
        <v/>
      </c>
      <c r="I210" s="6" t="n"/>
    </row>
    <row r="211">
      <c r="A211" s="5" t="n"/>
      <c r="B211" s="6" t="n"/>
      <c r="C211" s="6" t="n"/>
      <c r="D211" s="7" t="n"/>
      <c r="E211" s="7" t="n"/>
      <c r="F211" s="8">
        <f>IF(AND(D211&lt;&gt;"",E211&lt;&gt;""),ROUND(MOD(E211-D211,1)*24,2),"")</f>
        <v/>
      </c>
      <c r="G211" s="9">
        <f>IF(B211="","",IFERROR(VLOOKUP(B211,'Клієнти'!$A$4:$B$33,2,FALSE),""))</f>
        <v/>
      </c>
      <c r="H211" s="9">
        <f>IF(OR(F211="",G211=""),"",ROUND(F211*G211,2))</f>
        <v/>
      </c>
      <c r="I211" s="6" t="n"/>
    </row>
    <row r="212">
      <c r="A212" s="5" t="n"/>
      <c r="B212" s="6" t="n"/>
      <c r="C212" s="6" t="n"/>
      <c r="D212" s="7" t="n"/>
      <c r="E212" s="7" t="n"/>
      <c r="F212" s="8">
        <f>IF(AND(D212&lt;&gt;"",E212&lt;&gt;""),ROUND(MOD(E212-D212,1)*24,2),"")</f>
        <v/>
      </c>
      <c r="G212" s="9">
        <f>IF(B212="","",IFERROR(VLOOKUP(B212,'Клієнти'!$A$4:$B$33,2,FALSE),""))</f>
        <v/>
      </c>
      <c r="H212" s="9">
        <f>IF(OR(F212="",G212=""),"",ROUND(F212*G212,2))</f>
        <v/>
      </c>
      <c r="I212" s="6" t="n"/>
    </row>
    <row r="213">
      <c r="A213" s="5" t="n"/>
      <c r="B213" s="6" t="n"/>
      <c r="C213" s="6" t="n"/>
      <c r="D213" s="7" t="n"/>
      <c r="E213" s="7" t="n"/>
      <c r="F213" s="8">
        <f>IF(AND(D213&lt;&gt;"",E213&lt;&gt;""),ROUND(MOD(E213-D213,1)*24,2),"")</f>
        <v/>
      </c>
      <c r="G213" s="9">
        <f>IF(B213="","",IFERROR(VLOOKUP(B213,'Клієнти'!$A$4:$B$33,2,FALSE),""))</f>
        <v/>
      </c>
      <c r="H213" s="9">
        <f>IF(OR(F213="",G213=""),"",ROUND(F213*G213,2))</f>
        <v/>
      </c>
      <c r="I213" s="6" t="n"/>
    </row>
    <row r="214">
      <c r="A214" s="5" t="n"/>
      <c r="B214" s="6" t="n"/>
      <c r="C214" s="6" t="n"/>
      <c r="D214" s="7" t="n"/>
      <c r="E214" s="7" t="n"/>
      <c r="F214" s="8">
        <f>IF(AND(D214&lt;&gt;"",E214&lt;&gt;""),ROUND(MOD(E214-D214,1)*24,2),"")</f>
        <v/>
      </c>
      <c r="G214" s="9">
        <f>IF(B214="","",IFERROR(VLOOKUP(B214,'Клієнти'!$A$4:$B$33,2,FALSE),""))</f>
        <v/>
      </c>
      <c r="H214" s="9">
        <f>IF(OR(F214="",G214=""),"",ROUND(F214*G214,2))</f>
        <v/>
      </c>
      <c r="I214" s="6" t="n"/>
    </row>
    <row r="215">
      <c r="A215" s="5" t="n"/>
      <c r="B215" s="6" t="n"/>
      <c r="C215" s="6" t="n"/>
      <c r="D215" s="7" t="n"/>
      <c r="E215" s="7" t="n"/>
      <c r="F215" s="8">
        <f>IF(AND(D215&lt;&gt;"",E215&lt;&gt;""),ROUND(MOD(E215-D215,1)*24,2),"")</f>
        <v/>
      </c>
      <c r="G215" s="9">
        <f>IF(B215="","",IFERROR(VLOOKUP(B215,'Клієнти'!$A$4:$B$33,2,FALSE),""))</f>
        <v/>
      </c>
      <c r="H215" s="9">
        <f>IF(OR(F215="",G215=""),"",ROUND(F215*G215,2))</f>
        <v/>
      </c>
      <c r="I215" s="6" t="n"/>
    </row>
    <row r="216">
      <c r="A216" s="5" t="n"/>
      <c r="B216" s="6" t="n"/>
      <c r="C216" s="6" t="n"/>
      <c r="D216" s="7" t="n"/>
      <c r="E216" s="7" t="n"/>
      <c r="F216" s="8">
        <f>IF(AND(D216&lt;&gt;"",E216&lt;&gt;""),ROUND(MOD(E216-D216,1)*24,2),"")</f>
        <v/>
      </c>
      <c r="G216" s="9">
        <f>IF(B216="","",IFERROR(VLOOKUP(B216,'Клієнти'!$A$4:$B$33,2,FALSE),""))</f>
        <v/>
      </c>
      <c r="H216" s="9">
        <f>IF(OR(F216="",G216=""),"",ROUND(F216*G216,2))</f>
        <v/>
      </c>
      <c r="I216" s="6" t="n"/>
    </row>
    <row r="217">
      <c r="A217" s="5" t="n"/>
      <c r="B217" s="6" t="n"/>
      <c r="C217" s="6" t="n"/>
      <c r="D217" s="7" t="n"/>
      <c r="E217" s="7" t="n"/>
      <c r="F217" s="8">
        <f>IF(AND(D217&lt;&gt;"",E217&lt;&gt;""),ROUND(MOD(E217-D217,1)*24,2),"")</f>
        <v/>
      </c>
      <c r="G217" s="9">
        <f>IF(B217="","",IFERROR(VLOOKUP(B217,'Клієнти'!$A$4:$B$33,2,FALSE),""))</f>
        <v/>
      </c>
      <c r="H217" s="9">
        <f>IF(OR(F217="",G217=""),"",ROUND(F217*G217,2))</f>
        <v/>
      </c>
      <c r="I217" s="6" t="n"/>
    </row>
    <row r="218">
      <c r="A218" s="5" t="n"/>
      <c r="B218" s="6" t="n"/>
      <c r="C218" s="6" t="n"/>
      <c r="D218" s="7" t="n"/>
      <c r="E218" s="7" t="n"/>
      <c r="F218" s="8">
        <f>IF(AND(D218&lt;&gt;"",E218&lt;&gt;""),ROUND(MOD(E218-D218,1)*24,2),"")</f>
        <v/>
      </c>
      <c r="G218" s="9">
        <f>IF(B218="","",IFERROR(VLOOKUP(B218,'Клієнти'!$A$4:$B$33,2,FALSE),""))</f>
        <v/>
      </c>
      <c r="H218" s="9">
        <f>IF(OR(F218="",G218=""),"",ROUND(F218*G218,2))</f>
        <v/>
      </c>
      <c r="I218" s="6" t="n"/>
    </row>
    <row r="219">
      <c r="A219" s="5" t="n"/>
      <c r="B219" s="6" t="n"/>
      <c r="C219" s="6" t="n"/>
      <c r="D219" s="7" t="n"/>
      <c r="E219" s="7" t="n"/>
      <c r="F219" s="8">
        <f>IF(AND(D219&lt;&gt;"",E219&lt;&gt;""),ROUND(MOD(E219-D219,1)*24,2),"")</f>
        <v/>
      </c>
      <c r="G219" s="9">
        <f>IF(B219="","",IFERROR(VLOOKUP(B219,'Клієнти'!$A$4:$B$33,2,FALSE),""))</f>
        <v/>
      </c>
      <c r="H219" s="9">
        <f>IF(OR(F219="",G219=""),"",ROUND(F219*G219,2))</f>
        <v/>
      </c>
      <c r="I219" s="6" t="n"/>
    </row>
    <row r="220">
      <c r="A220" s="5" t="n"/>
      <c r="B220" s="6" t="n"/>
      <c r="C220" s="6" t="n"/>
      <c r="D220" s="7" t="n"/>
      <c r="E220" s="7" t="n"/>
      <c r="F220" s="8">
        <f>IF(AND(D220&lt;&gt;"",E220&lt;&gt;""),ROUND(MOD(E220-D220,1)*24,2),"")</f>
        <v/>
      </c>
      <c r="G220" s="9">
        <f>IF(B220="","",IFERROR(VLOOKUP(B220,'Клієнти'!$A$4:$B$33,2,FALSE),""))</f>
        <v/>
      </c>
      <c r="H220" s="9">
        <f>IF(OR(F220="",G220=""),"",ROUND(F220*G220,2))</f>
        <v/>
      </c>
      <c r="I220" s="6" t="n"/>
    </row>
    <row r="221">
      <c r="A221" s="5" t="n"/>
      <c r="B221" s="6" t="n"/>
      <c r="C221" s="6" t="n"/>
      <c r="D221" s="7" t="n"/>
      <c r="E221" s="7" t="n"/>
      <c r="F221" s="8">
        <f>IF(AND(D221&lt;&gt;"",E221&lt;&gt;""),ROUND(MOD(E221-D221,1)*24,2),"")</f>
        <v/>
      </c>
      <c r="G221" s="9">
        <f>IF(B221="","",IFERROR(VLOOKUP(B221,'Клієнти'!$A$4:$B$33,2,FALSE),""))</f>
        <v/>
      </c>
      <c r="H221" s="9">
        <f>IF(OR(F221="",G221=""),"",ROUND(F221*G221,2))</f>
        <v/>
      </c>
      <c r="I221" s="6" t="n"/>
    </row>
    <row r="222">
      <c r="A222" s="5" t="n"/>
      <c r="B222" s="6" t="n"/>
      <c r="C222" s="6" t="n"/>
      <c r="D222" s="7" t="n"/>
      <c r="E222" s="7" t="n"/>
      <c r="F222" s="8">
        <f>IF(AND(D222&lt;&gt;"",E222&lt;&gt;""),ROUND(MOD(E222-D222,1)*24,2),"")</f>
        <v/>
      </c>
      <c r="G222" s="9">
        <f>IF(B222="","",IFERROR(VLOOKUP(B222,'Клієнти'!$A$4:$B$33,2,FALSE),""))</f>
        <v/>
      </c>
      <c r="H222" s="9">
        <f>IF(OR(F222="",G222=""),"",ROUND(F222*G222,2))</f>
        <v/>
      </c>
      <c r="I222" s="6" t="n"/>
    </row>
    <row r="223">
      <c r="A223" s="5" t="n"/>
      <c r="B223" s="6" t="n"/>
      <c r="C223" s="6" t="n"/>
      <c r="D223" s="7" t="n"/>
      <c r="E223" s="7" t="n"/>
      <c r="F223" s="8">
        <f>IF(AND(D223&lt;&gt;"",E223&lt;&gt;""),ROUND(MOD(E223-D223,1)*24,2),"")</f>
        <v/>
      </c>
      <c r="G223" s="9">
        <f>IF(B223="","",IFERROR(VLOOKUP(B223,'Клієнти'!$A$4:$B$33,2,FALSE),""))</f>
        <v/>
      </c>
      <c r="H223" s="9">
        <f>IF(OR(F223="",G223=""),"",ROUND(F223*G223,2))</f>
        <v/>
      </c>
      <c r="I223" s="6" t="n"/>
    </row>
    <row r="224">
      <c r="A224" s="5" t="n"/>
      <c r="B224" s="6" t="n"/>
      <c r="C224" s="6" t="n"/>
      <c r="D224" s="7" t="n"/>
      <c r="E224" s="7" t="n"/>
      <c r="F224" s="8">
        <f>IF(AND(D224&lt;&gt;"",E224&lt;&gt;""),ROUND(MOD(E224-D224,1)*24,2),"")</f>
        <v/>
      </c>
      <c r="G224" s="9">
        <f>IF(B224="","",IFERROR(VLOOKUP(B224,'Клієнти'!$A$4:$B$33,2,FALSE),""))</f>
        <v/>
      </c>
      <c r="H224" s="9">
        <f>IF(OR(F224="",G224=""),"",ROUND(F224*G224,2))</f>
        <v/>
      </c>
      <c r="I224" s="6" t="n"/>
    </row>
    <row r="225">
      <c r="A225" s="5" t="n"/>
      <c r="B225" s="6" t="n"/>
      <c r="C225" s="6" t="n"/>
      <c r="D225" s="7" t="n"/>
      <c r="E225" s="7" t="n"/>
      <c r="F225" s="8">
        <f>IF(AND(D225&lt;&gt;"",E225&lt;&gt;""),ROUND(MOD(E225-D225,1)*24,2),"")</f>
        <v/>
      </c>
      <c r="G225" s="9">
        <f>IF(B225="","",IFERROR(VLOOKUP(B225,'Клієнти'!$A$4:$B$33,2,FALSE),""))</f>
        <v/>
      </c>
      <c r="H225" s="9">
        <f>IF(OR(F225="",G225=""),"",ROUND(F225*G225,2))</f>
        <v/>
      </c>
      <c r="I225" s="6" t="n"/>
    </row>
    <row r="226">
      <c r="A226" s="5" t="n"/>
      <c r="B226" s="6" t="n"/>
      <c r="C226" s="6" t="n"/>
      <c r="D226" s="7" t="n"/>
      <c r="E226" s="7" t="n"/>
      <c r="F226" s="8">
        <f>IF(AND(D226&lt;&gt;"",E226&lt;&gt;""),ROUND(MOD(E226-D226,1)*24,2),"")</f>
        <v/>
      </c>
      <c r="G226" s="9">
        <f>IF(B226="","",IFERROR(VLOOKUP(B226,'Клієнти'!$A$4:$B$33,2,FALSE),""))</f>
        <v/>
      </c>
      <c r="H226" s="9">
        <f>IF(OR(F226="",G226=""),"",ROUND(F226*G226,2))</f>
        <v/>
      </c>
      <c r="I226" s="6" t="n"/>
    </row>
    <row r="227">
      <c r="A227" s="5" t="n"/>
      <c r="B227" s="6" t="n"/>
      <c r="C227" s="6" t="n"/>
      <c r="D227" s="7" t="n"/>
      <c r="E227" s="7" t="n"/>
      <c r="F227" s="8">
        <f>IF(AND(D227&lt;&gt;"",E227&lt;&gt;""),ROUND(MOD(E227-D227,1)*24,2),"")</f>
        <v/>
      </c>
      <c r="G227" s="9">
        <f>IF(B227="","",IFERROR(VLOOKUP(B227,'Клієнти'!$A$4:$B$33,2,FALSE),""))</f>
        <v/>
      </c>
      <c r="H227" s="9">
        <f>IF(OR(F227="",G227=""),"",ROUND(F227*G227,2))</f>
        <v/>
      </c>
      <c r="I227" s="6" t="n"/>
    </row>
    <row r="228">
      <c r="A228" s="5" t="n"/>
      <c r="B228" s="6" t="n"/>
      <c r="C228" s="6" t="n"/>
      <c r="D228" s="7" t="n"/>
      <c r="E228" s="7" t="n"/>
      <c r="F228" s="8">
        <f>IF(AND(D228&lt;&gt;"",E228&lt;&gt;""),ROUND(MOD(E228-D228,1)*24,2),"")</f>
        <v/>
      </c>
      <c r="G228" s="9">
        <f>IF(B228="","",IFERROR(VLOOKUP(B228,'Клієнти'!$A$4:$B$33,2,FALSE),""))</f>
        <v/>
      </c>
      <c r="H228" s="9">
        <f>IF(OR(F228="",G228=""),"",ROUND(F228*G228,2))</f>
        <v/>
      </c>
      <c r="I228" s="6" t="n"/>
    </row>
    <row r="229">
      <c r="A229" s="5" t="n"/>
      <c r="B229" s="6" t="n"/>
      <c r="C229" s="6" t="n"/>
      <c r="D229" s="7" t="n"/>
      <c r="E229" s="7" t="n"/>
      <c r="F229" s="8">
        <f>IF(AND(D229&lt;&gt;"",E229&lt;&gt;""),ROUND(MOD(E229-D229,1)*24,2),"")</f>
        <v/>
      </c>
      <c r="G229" s="9">
        <f>IF(B229="","",IFERROR(VLOOKUP(B229,'Клієнти'!$A$4:$B$33,2,FALSE),""))</f>
        <v/>
      </c>
      <c r="H229" s="9">
        <f>IF(OR(F229="",G229=""),"",ROUND(F229*G229,2))</f>
        <v/>
      </c>
      <c r="I229" s="6" t="n"/>
    </row>
    <row r="230">
      <c r="A230" s="5" t="n"/>
      <c r="B230" s="6" t="n"/>
      <c r="C230" s="6" t="n"/>
      <c r="D230" s="7" t="n"/>
      <c r="E230" s="7" t="n"/>
      <c r="F230" s="8">
        <f>IF(AND(D230&lt;&gt;"",E230&lt;&gt;""),ROUND(MOD(E230-D230,1)*24,2),"")</f>
        <v/>
      </c>
      <c r="G230" s="9">
        <f>IF(B230="","",IFERROR(VLOOKUP(B230,'Клієнти'!$A$4:$B$33,2,FALSE),""))</f>
        <v/>
      </c>
      <c r="H230" s="9">
        <f>IF(OR(F230="",G230=""),"",ROUND(F230*G230,2))</f>
        <v/>
      </c>
      <c r="I230" s="6" t="n"/>
    </row>
    <row r="231">
      <c r="A231" s="5" t="n"/>
      <c r="B231" s="6" t="n"/>
      <c r="C231" s="6" t="n"/>
      <c r="D231" s="7" t="n"/>
      <c r="E231" s="7" t="n"/>
      <c r="F231" s="8">
        <f>IF(AND(D231&lt;&gt;"",E231&lt;&gt;""),ROUND(MOD(E231-D231,1)*24,2),"")</f>
        <v/>
      </c>
      <c r="G231" s="9">
        <f>IF(B231="","",IFERROR(VLOOKUP(B231,'Клієнти'!$A$4:$B$33,2,FALSE),""))</f>
        <v/>
      </c>
      <c r="H231" s="9">
        <f>IF(OR(F231="",G231=""),"",ROUND(F231*G231,2))</f>
        <v/>
      </c>
      <c r="I231" s="6" t="n"/>
    </row>
    <row r="232">
      <c r="A232" s="5" t="n"/>
      <c r="B232" s="6" t="n"/>
      <c r="C232" s="6" t="n"/>
      <c r="D232" s="7" t="n"/>
      <c r="E232" s="7" t="n"/>
      <c r="F232" s="8">
        <f>IF(AND(D232&lt;&gt;"",E232&lt;&gt;""),ROUND(MOD(E232-D232,1)*24,2),"")</f>
        <v/>
      </c>
      <c r="G232" s="9">
        <f>IF(B232="","",IFERROR(VLOOKUP(B232,'Клієнти'!$A$4:$B$33,2,FALSE),""))</f>
        <v/>
      </c>
      <c r="H232" s="9">
        <f>IF(OR(F232="",G232=""),"",ROUND(F232*G232,2))</f>
        <v/>
      </c>
      <c r="I232" s="6" t="n"/>
    </row>
    <row r="233">
      <c r="A233" s="5" t="n"/>
      <c r="B233" s="6" t="n"/>
      <c r="C233" s="6" t="n"/>
      <c r="D233" s="7" t="n"/>
      <c r="E233" s="7" t="n"/>
      <c r="F233" s="8">
        <f>IF(AND(D233&lt;&gt;"",E233&lt;&gt;""),ROUND(MOD(E233-D233,1)*24,2),"")</f>
        <v/>
      </c>
      <c r="G233" s="9">
        <f>IF(B233="","",IFERROR(VLOOKUP(B233,'Клієнти'!$A$4:$B$33,2,FALSE),""))</f>
        <v/>
      </c>
      <c r="H233" s="9">
        <f>IF(OR(F233="",G233=""),"",ROUND(F233*G233,2))</f>
        <v/>
      </c>
      <c r="I233" s="6" t="n"/>
    </row>
    <row r="234">
      <c r="A234" s="5" t="n"/>
      <c r="B234" s="6" t="n"/>
      <c r="C234" s="6" t="n"/>
      <c r="D234" s="7" t="n"/>
      <c r="E234" s="7" t="n"/>
      <c r="F234" s="8">
        <f>IF(AND(D234&lt;&gt;"",E234&lt;&gt;""),ROUND(MOD(E234-D234,1)*24,2),"")</f>
        <v/>
      </c>
      <c r="G234" s="9">
        <f>IF(B234="","",IFERROR(VLOOKUP(B234,'Клієнти'!$A$4:$B$33,2,FALSE),""))</f>
        <v/>
      </c>
      <c r="H234" s="9">
        <f>IF(OR(F234="",G234=""),"",ROUND(F234*G234,2))</f>
        <v/>
      </c>
      <c r="I234" s="6" t="n"/>
    </row>
    <row r="235">
      <c r="A235" s="5" t="n"/>
      <c r="B235" s="6" t="n"/>
      <c r="C235" s="6" t="n"/>
      <c r="D235" s="7" t="n"/>
      <c r="E235" s="7" t="n"/>
      <c r="F235" s="8">
        <f>IF(AND(D235&lt;&gt;"",E235&lt;&gt;""),ROUND(MOD(E235-D235,1)*24,2),"")</f>
        <v/>
      </c>
      <c r="G235" s="9">
        <f>IF(B235="","",IFERROR(VLOOKUP(B235,'Клієнти'!$A$4:$B$33,2,FALSE),""))</f>
        <v/>
      </c>
      <c r="H235" s="9">
        <f>IF(OR(F235="",G235=""),"",ROUND(F235*G235,2))</f>
        <v/>
      </c>
      <c r="I235" s="6" t="n"/>
    </row>
    <row r="236">
      <c r="A236" s="5" t="n"/>
      <c r="B236" s="6" t="n"/>
      <c r="C236" s="6" t="n"/>
      <c r="D236" s="7" t="n"/>
      <c r="E236" s="7" t="n"/>
      <c r="F236" s="8">
        <f>IF(AND(D236&lt;&gt;"",E236&lt;&gt;""),ROUND(MOD(E236-D236,1)*24,2),"")</f>
        <v/>
      </c>
      <c r="G236" s="9">
        <f>IF(B236="","",IFERROR(VLOOKUP(B236,'Клієнти'!$A$4:$B$33,2,FALSE),""))</f>
        <v/>
      </c>
      <c r="H236" s="9">
        <f>IF(OR(F236="",G236=""),"",ROUND(F236*G236,2))</f>
        <v/>
      </c>
      <c r="I236" s="6" t="n"/>
    </row>
    <row r="237">
      <c r="A237" s="5" t="n"/>
      <c r="B237" s="6" t="n"/>
      <c r="C237" s="6" t="n"/>
      <c r="D237" s="7" t="n"/>
      <c r="E237" s="7" t="n"/>
      <c r="F237" s="8">
        <f>IF(AND(D237&lt;&gt;"",E237&lt;&gt;""),ROUND(MOD(E237-D237,1)*24,2),"")</f>
        <v/>
      </c>
      <c r="G237" s="9">
        <f>IF(B237="","",IFERROR(VLOOKUP(B237,'Клієнти'!$A$4:$B$33,2,FALSE),""))</f>
        <v/>
      </c>
      <c r="H237" s="9">
        <f>IF(OR(F237="",G237=""),"",ROUND(F237*G237,2))</f>
        <v/>
      </c>
      <c r="I237" s="6" t="n"/>
    </row>
    <row r="238">
      <c r="A238" s="5" t="n"/>
      <c r="B238" s="6" t="n"/>
      <c r="C238" s="6" t="n"/>
      <c r="D238" s="7" t="n"/>
      <c r="E238" s="7" t="n"/>
      <c r="F238" s="8">
        <f>IF(AND(D238&lt;&gt;"",E238&lt;&gt;""),ROUND(MOD(E238-D238,1)*24,2),"")</f>
        <v/>
      </c>
      <c r="G238" s="9">
        <f>IF(B238="","",IFERROR(VLOOKUP(B238,'Клієнти'!$A$4:$B$33,2,FALSE),""))</f>
        <v/>
      </c>
      <c r="H238" s="9">
        <f>IF(OR(F238="",G238=""),"",ROUND(F238*G238,2))</f>
        <v/>
      </c>
      <c r="I238" s="6" t="n"/>
    </row>
    <row r="239">
      <c r="A239" s="5" t="n"/>
      <c r="B239" s="6" t="n"/>
      <c r="C239" s="6" t="n"/>
      <c r="D239" s="7" t="n"/>
      <c r="E239" s="7" t="n"/>
      <c r="F239" s="8">
        <f>IF(AND(D239&lt;&gt;"",E239&lt;&gt;""),ROUND(MOD(E239-D239,1)*24,2),"")</f>
        <v/>
      </c>
      <c r="G239" s="9">
        <f>IF(B239="","",IFERROR(VLOOKUP(B239,'Клієнти'!$A$4:$B$33,2,FALSE),""))</f>
        <v/>
      </c>
      <c r="H239" s="9">
        <f>IF(OR(F239="",G239=""),"",ROUND(F239*G239,2))</f>
        <v/>
      </c>
      <c r="I239" s="6" t="n"/>
    </row>
    <row r="240">
      <c r="A240" s="5" t="n"/>
      <c r="B240" s="6" t="n"/>
      <c r="C240" s="6" t="n"/>
      <c r="D240" s="7" t="n"/>
      <c r="E240" s="7" t="n"/>
      <c r="F240" s="8">
        <f>IF(AND(D240&lt;&gt;"",E240&lt;&gt;""),ROUND(MOD(E240-D240,1)*24,2),"")</f>
        <v/>
      </c>
      <c r="G240" s="9">
        <f>IF(B240="","",IFERROR(VLOOKUP(B240,'Клієнти'!$A$4:$B$33,2,FALSE),""))</f>
        <v/>
      </c>
      <c r="H240" s="9">
        <f>IF(OR(F240="",G240=""),"",ROUND(F240*G240,2))</f>
        <v/>
      </c>
      <c r="I240" s="6" t="n"/>
    </row>
    <row r="241">
      <c r="A241" s="5" t="n"/>
      <c r="B241" s="6" t="n"/>
      <c r="C241" s="6" t="n"/>
      <c r="D241" s="7" t="n"/>
      <c r="E241" s="7" t="n"/>
      <c r="F241" s="8">
        <f>IF(AND(D241&lt;&gt;"",E241&lt;&gt;""),ROUND(MOD(E241-D241,1)*24,2),"")</f>
        <v/>
      </c>
      <c r="G241" s="9">
        <f>IF(B241="","",IFERROR(VLOOKUP(B241,'Клієнти'!$A$4:$B$33,2,FALSE),""))</f>
        <v/>
      </c>
      <c r="H241" s="9">
        <f>IF(OR(F241="",G241=""),"",ROUND(F241*G241,2))</f>
        <v/>
      </c>
      <c r="I241" s="6" t="n"/>
    </row>
    <row r="242">
      <c r="A242" s="5" t="n"/>
      <c r="B242" s="6" t="n"/>
      <c r="C242" s="6" t="n"/>
      <c r="D242" s="7" t="n"/>
      <c r="E242" s="7" t="n"/>
      <c r="F242" s="8">
        <f>IF(AND(D242&lt;&gt;"",E242&lt;&gt;""),ROUND(MOD(E242-D242,1)*24,2),"")</f>
        <v/>
      </c>
      <c r="G242" s="9">
        <f>IF(B242="","",IFERROR(VLOOKUP(B242,'Клієнти'!$A$4:$B$33,2,FALSE),""))</f>
        <v/>
      </c>
      <c r="H242" s="9">
        <f>IF(OR(F242="",G242=""),"",ROUND(F242*G242,2))</f>
        <v/>
      </c>
      <c r="I242" s="6" t="n"/>
    </row>
    <row r="243">
      <c r="A243" s="5" t="n"/>
      <c r="B243" s="6" t="n"/>
      <c r="C243" s="6" t="n"/>
      <c r="D243" s="7" t="n"/>
      <c r="E243" s="7" t="n"/>
      <c r="F243" s="8">
        <f>IF(AND(D243&lt;&gt;"",E243&lt;&gt;""),ROUND(MOD(E243-D243,1)*24,2),"")</f>
        <v/>
      </c>
      <c r="G243" s="9">
        <f>IF(B243="","",IFERROR(VLOOKUP(B243,'Клієнти'!$A$4:$B$33,2,FALSE),""))</f>
        <v/>
      </c>
      <c r="H243" s="9">
        <f>IF(OR(F243="",G243=""),"",ROUND(F243*G243,2))</f>
        <v/>
      </c>
      <c r="I243" s="6" t="n"/>
    </row>
    <row r="244">
      <c r="A244" s="5" t="n"/>
      <c r="B244" s="6" t="n"/>
      <c r="C244" s="6" t="n"/>
      <c r="D244" s="7" t="n"/>
      <c r="E244" s="7" t="n"/>
      <c r="F244" s="8">
        <f>IF(AND(D244&lt;&gt;"",E244&lt;&gt;""),ROUND(MOD(E244-D244,1)*24,2),"")</f>
        <v/>
      </c>
      <c r="G244" s="9">
        <f>IF(B244="","",IFERROR(VLOOKUP(B244,'Клієнти'!$A$4:$B$33,2,FALSE),""))</f>
        <v/>
      </c>
      <c r="H244" s="9">
        <f>IF(OR(F244="",G244=""),"",ROUND(F244*G244,2))</f>
        <v/>
      </c>
      <c r="I244" s="6" t="n"/>
    </row>
    <row r="245">
      <c r="A245" s="5" t="n"/>
      <c r="B245" s="6" t="n"/>
      <c r="C245" s="6" t="n"/>
      <c r="D245" s="7" t="n"/>
      <c r="E245" s="7" t="n"/>
      <c r="F245" s="8">
        <f>IF(AND(D245&lt;&gt;"",E245&lt;&gt;""),ROUND(MOD(E245-D245,1)*24,2),"")</f>
        <v/>
      </c>
      <c r="G245" s="9">
        <f>IF(B245="","",IFERROR(VLOOKUP(B245,'Клієнти'!$A$4:$B$33,2,FALSE),""))</f>
        <v/>
      </c>
      <c r="H245" s="9">
        <f>IF(OR(F245="",G245=""),"",ROUND(F245*G245,2))</f>
        <v/>
      </c>
      <c r="I245" s="6" t="n"/>
    </row>
    <row r="246">
      <c r="A246" s="5" t="n"/>
      <c r="B246" s="6" t="n"/>
      <c r="C246" s="6" t="n"/>
      <c r="D246" s="7" t="n"/>
      <c r="E246" s="7" t="n"/>
      <c r="F246" s="8">
        <f>IF(AND(D246&lt;&gt;"",E246&lt;&gt;""),ROUND(MOD(E246-D246,1)*24,2),"")</f>
        <v/>
      </c>
      <c r="G246" s="9">
        <f>IF(B246="","",IFERROR(VLOOKUP(B246,'Клієнти'!$A$4:$B$33,2,FALSE),""))</f>
        <v/>
      </c>
      <c r="H246" s="9">
        <f>IF(OR(F246="",G246=""),"",ROUND(F246*G246,2))</f>
        <v/>
      </c>
      <c r="I246" s="6" t="n"/>
    </row>
    <row r="247">
      <c r="A247" s="5" t="n"/>
      <c r="B247" s="6" t="n"/>
      <c r="C247" s="6" t="n"/>
      <c r="D247" s="7" t="n"/>
      <c r="E247" s="7" t="n"/>
      <c r="F247" s="8">
        <f>IF(AND(D247&lt;&gt;"",E247&lt;&gt;""),ROUND(MOD(E247-D247,1)*24,2),"")</f>
        <v/>
      </c>
      <c r="G247" s="9">
        <f>IF(B247="","",IFERROR(VLOOKUP(B247,'Клієнти'!$A$4:$B$33,2,FALSE),""))</f>
        <v/>
      </c>
      <c r="H247" s="9">
        <f>IF(OR(F247="",G247=""),"",ROUND(F247*G247,2))</f>
        <v/>
      </c>
      <c r="I247" s="6" t="n"/>
    </row>
    <row r="248">
      <c r="A248" s="5" t="n"/>
      <c r="B248" s="6" t="n"/>
      <c r="C248" s="6" t="n"/>
      <c r="D248" s="7" t="n"/>
      <c r="E248" s="7" t="n"/>
      <c r="F248" s="8">
        <f>IF(AND(D248&lt;&gt;"",E248&lt;&gt;""),ROUND(MOD(E248-D248,1)*24,2),"")</f>
        <v/>
      </c>
      <c r="G248" s="9">
        <f>IF(B248="","",IFERROR(VLOOKUP(B248,'Клієнти'!$A$4:$B$33,2,FALSE),""))</f>
        <v/>
      </c>
      <c r="H248" s="9">
        <f>IF(OR(F248="",G248=""),"",ROUND(F248*G248,2))</f>
        <v/>
      </c>
      <c r="I248" s="6" t="n"/>
    </row>
    <row r="249">
      <c r="A249" s="5" t="n"/>
      <c r="B249" s="6" t="n"/>
      <c r="C249" s="6" t="n"/>
      <c r="D249" s="7" t="n"/>
      <c r="E249" s="7" t="n"/>
      <c r="F249" s="8">
        <f>IF(AND(D249&lt;&gt;"",E249&lt;&gt;""),ROUND(MOD(E249-D249,1)*24,2),"")</f>
        <v/>
      </c>
      <c r="G249" s="9">
        <f>IF(B249="","",IFERROR(VLOOKUP(B249,'Клієнти'!$A$4:$B$33,2,FALSE),""))</f>
        <v/>
      </c>
      <c r="H249" s="9">
        <f>IF(OR(F249="",G249=""),"",ROUND(F249*G249,2))</f>
        <v/>
      </c>
      <c r="I249" s="6" t="n"/>
    </row>
    <row r="250">
      <c r="A250" s="5" t="n"/>
      <c r="B250" s="6" t="n"/>
      <c r="C250" s="6" t="n"/>
      <c r="D250" s="7" t="n"/>
      <c r="E250" s="7" t="n"/>
      <c r="F250" s="8">
        <f>IF(AND(D250&lt;&gt;"",E250&lt;&gt;""),ROUND(MOD(E250-D250,1)*24,2),"")</f>
        <v/>
      </c>
      <c r="G250" s="9">
        <f>IF(B250="","",IFERROR(VLOOKUP(B250,'Клієнти'!$A$4:$B$33,2,FALSE),""))</f>
        <v/>
      </c>
      <c r="H250" s="9">
        <f>IF(OR(F250="",G250=""),"",ROUND(F250*G250,2))</f>
        <v/>
      </c>
      <c r="I250" s="6" t="n"/>
    </row>
    <row r="251">
      <c r="A251" s="5" t="n"/>
      <c r="B251" s="6" t="n"/>
      <c r="C251" s="6" t="n"/>
      <c r="D251" s="7" t="n"/>
      <c r="E251" s="7" t="n"/>
      <c r="F251" s="8">
        <f>IF(AND(D251&lt;&gt;"",E251&lt;&gt;""),ROUND(MOD(E251-D251,1)*24,2),"")</f>
        <v/>
      </c>
      <c r="G251" s="9">
        <f>IF(B251="","",IFERROR(VLOOKUP(B251,'Клієнти'!$A$4:$B$33,2,FALSE),""))</f>
        <v/>
      </c>
      <c r="H251" s="9">
        <f>IF(OR(F251="",G251=""),"",ROUND(F251*G251,2))</f>
        <v/>
      </c>
      <c r="I251" s="6" t="n"/>
    </row>
    <row r="252">
      <c r="A252" s="5" t="n"/>
      <c r="B252" s="6" t="n"/>
      <c r="C252" s="6" t="n"/>
      <c r="D252" s="7" t="n"/>
      <c r="E252" s="7" t="n"/>
      <c r="F252" s="8">
        <f>IF(AND(D252&lt;&gt;"",E252&lt;&gt;""),ROUND(MOD(E252-D252,1)*24,2),"")</f>
        <v/>
      </c>
      <c r="G252" s="9">
        <f>IF(B252="","",IFERROR(VLOOKUP(B252,'Клієнти'!$A$4:$B$33,2,FALSE),""))</f>
        <v/>
      </c>
      <c r="H252" s="9">
        <f>IF(OR(F252="",G252=""),"",ROUND(F252*G252,2))</f>
        <v/>
      </c>
      <c r="I252" s="6" t="n"/>
    </row>
    <row r="253">
      <c r="A253" s="5" t="n"/>
      <c r="B253" s="6" t="n"/>
      <c r="C253" s="6" t="n"/>
      <c r="D253" s="7" t="n"/>
      <c r="E253" s="7" t="n"/>
      <c r="F253" s="8">
        <f>IF(AND(D253&lt;&gt;"",E253&lt;&gt;""),ROUND(MOD(E253-D253,1)*24,2),"")</f>
        <v/>
      </c>
      <c r="G253" s="9">
        <f>IF(B253="","",IFERROR(VLOOKUP(B253,'Клієнти'!$A$4:$B$33,2,FALSE),""))</f>
        <v/>
      </c>
      <c r="H253" s="9">
        <f>IF(OR(F253="",G253=""),"",ROUND(F253*G253,2))</f>
        <v/>
      </c>
      <c r="I253" s="6" t="n"/>
    </row>
    <row r="254">
      <c r="A254" s="5" t="n"/>
      <c r="B254" s="6" t="n"/>
      <c r="C254" s="6" t="n"/>
      <c r="D254" s="7" t="n"/>
      <c r="E254" s="7" t="n"/>
      <c r="F254" s="8">
        <f>IF(AND(D254&lt;&gt;"",E254&lt;&gt;""),ROUND(MOD(E254-D254,1)*24,2),"")</f>
        <v/>
      </c>
      <c r="G254" s="9">
        <f>IF(B254="","",IFERROR(VLOOKUP(B254,'Клієнти'!$A$4:$B$33,2,FALSE),""))</f>
        <v/>
      </c>
      <c r="H254" s="9">
        <f>IF(OR(F254="",G254=""),"",ROUND(F254*G254,2))</f>
        <v/>
      </c>
      <c r="I254" s="6" t="n"/>
    </row>
    <row r="255">
      <c r="A255" s="5" t="n"/>
      <c r="B255" s="6" t="n"/>
      <c r="C255" s="6" t="n"/>
      <c r="D255" s="7" t="n"/>
      <c r="E255" s="7" t="n"/>
      <c r="F255" s="8">
        <f>IF(AND(D255&lt;&gt;"",E255&lt;&gt;""),ROUND(MOD(E255-D255,1)*24,2),"")</f>
        <v/>
      </c>
      <c r="G255" s="9">
        <f>IF(B255="","",IFERROR(VLOOKUP(B255,'Клієнти'!$A$4:$B$33,2,FALSE),""))</f>
        <v/>
      </c>
      <c r="H255" s="9">
        <f>IF(OR(F255="",G255=""),"",ROUND(F255*G255,2))</f>
        <v/>
      </c>
      <c r="I255" s="6" t="n"/>
    </row>
    <row r="256">
      <c r="A256" s="5" t="n"/>
      <c r="B256" s="6" t="n"/>
      <c r="C256" s="6" t="n"/>
      <c r="D256" s="7" t="n"/>
      <c r="E256" s="7" t="n"/>
      <c r="F256" s="8">
        <f>IF(AND(D256&lt;&gt;"",E256&lt;&gt;""),ROUND(MOD(E256-D256,1)*24,2),"")</f>
        <v/>
      </c>
      <c r="G256" s="9">
        <f>IF(B256="","",IFERROR(VLOOKUP(B256,'Клієнти'!$A$4:$B$33,2,FALSE),""))</f>
        <v/>
      </c>
      <c r="H256" s="9">
        <f>IF(OR(F256="",G256=""),"",ROUND(F256*G256,2))</f>
        <v/>
      </c>
      <c r="I256" s="6" t="n"/>
    </row>
    <row r="257">
      <c r="A257" s="5" t="n"/>
      <c r="B257" s="6" t="n"/>
      <c r="C257" s="6" t="n"/>
      <c r="D257" s="7" t="n"/>
      <c r="E257" s="7" t="n"/>
      <c r="F257" s="8">
        <f>IF(AND(D257&lt;&gt;"",E257&lt;&gt;""),ROUND(MOD(E257-D257,1)*24,2),"")</f>
        <v/>
      </c>
      <c r="G257" s="9">
        <f>IF(B257="","",IFERROR(VLOOKUP(B257,'Клієнти'!$A$4:$B$33,2,FALSE),""))</f>
        <v/>
      </c>
      <c r="H257" s="9">
        <f>IF(OR(F257="",G257=""),"",ROUND(F257*G257,2))</f>
        <v/>
      </c>
      <c r="I257" s="6" t="n"/>
    </row>
    <row r="258">
      <c r="A258" s="5" t="n"/>
      <c r="B258" s="6" t="n"/>
      <c r="C258" s="6" t="n"/>
      <c r="D258" s="7" t="n"/>
      <c r="E258" s="7" t="n"/>
      <c r="F258" s="8">
        <f>IF(AND(D258&lt;&gt;"",E258&lt;&gt;""),ROUND(MOD(E258-D258,1)*24,2),"")</f>
        <v/>
      </c>
      <c r="G258" s="9">
        <f>IF(B258="","",IFERROR(VLOOKUP(B258,'Клієнти'!$A$4:$B$33,2,FALSE),""))</f>
        <v/>
      </c>
      <c r="H258" s="9">
        <f>IF(OR(F258="",G258=""),"",ROUND(F258*G258,2))</f>
        <v/>
      </c>
      <c r="I258" s="6" t="n"/>
    </row>
    <row r="259">
      <c r="A259" s="5" t="n"/>
      <c r="B259" s="6" t="n"/>
      <c r="C259" s="6" t="n"/>
      <c r="D259" s="7" t="n"/>
      <c r="E259" s="7" t="n"/>
      <c r="F259" s="8">
        <f>IF(AND(D259&lt;&gt;"",E259&lt;&gt;""),ROUND(MOD(E259-D259,1)*24,2),"")</f>
        <v/>
      </c>
      <c r="G259" s="9">
        <f>IF(B259="","",IFERROR(VLOOKUP(B259,'Клієнти'!$A$4:$B$33,2,FALSE),""))</f>
        <v/>
      </c>
      <c r="H259" s="9">
        <f>IF(OR(F259="",G259=""),"",ROUND(F259*G259,2))</f>
        <v/>
      </c>
      <c r="I259" s="6" t="n"/>
    </row>
    <row r="260">
      <c r="A260" s="5" t="n"/>
      <c r="B260" s="6" t="n"/>
      <c r="C260" s="6" t="n"/>
      <c r="D260" s="7" t="n"/>
      <c r="E260" s="7" t="n"/>
      <c r="F260" s="8">
        <f>IF(AND(D260&lt;&gt;"",E260&lt;&gt;""),ROUND(MOD(E260-D260,1)*24,2),"")</f>
        <v/>
      </c>
      <c r="G260" s="9">
        <f>IF(B260="","",IFERROR(VLOOKUP(B260,'Клієнти'!$A$4:$B$33,2,FALSE),""))</f>
        <v/>
      </c>
      <c r="H260" s="9">
        <f>IF(OR(F260="",G260=""),"",ROUND(F260*G260,2))</f>
        <v/>
      </c>
      <c r="I260" s="6" t="n"/>
    </row>
    <row r="261">
      <c r="A261" s="5" t="n"/>
      <c r="B261" s="6" t="n"/>
      <c r="C261" s="6" t="n"/>
      <c r="D261" s="7" t="n"/>
      <c r="E261" s="7" t="n"/>
      <c r="F261" s="8">
        <f>IF(AND(D261&lt;&gt;"",E261&lt;&gt;""),ROUND(MOD(E261-D261,1)*24,2),"")</f>
        <v/>
      </c>
      <c r="G261" s="9">
        <f>IF(B261="","",IFERROR(VLOOKUP(B261,'Клієнти'!$A$4:$B$33,2,FALSE),""))</f>
        <v/>
      </c>
      <c r="H261" s="9">
        <f>IF(OR(F261="",G261=""),"",ROUND(F261*G261,2))</f>
        <v/>
      </c>
      <c r="I261" s="6" t="n"/>
    </row>
    <row r="262">
      <c r="A262" s="5" t="n"/>
      <c r="B262" s="6" t="n"/>
      <c r="C262" s="6" t="n"/>
      <c r="D262" s="7" t="n"/>
      <c r="E262" s="7" t="n"/>
      <c r="F262" s="8">
        <f>IF(AND(D262&lt;&gt;"",E262&lt;&gt;""),ROUND(MOD(E262-D262,1)*24,2),"")</f>
        <v/>
      </c>
      <c r="G262" s="9">
        <f>IF(B262="","",IFERROR(VLOOKUP(B262,'Клієнти'!$A$4:$B$33,2,FALSE),""))</f>
        <v/>
      </c>
      <c r="H262" s="9">
        <f>IF(OR(F262="",G262=""),"",ROUND(F262*G262,2))</f>
        <v/>
      </c>
      <c r="I262" s="6" t="n"/>
    </row>
    <row r="263">
      <c r="A263" s="5" t="n"/>
      <c r="B263" s="6" t="n"/>
      <c r="C263" s="6" t="n"/>
      <c r="D263" s="7" t="n"/>
      <c r="E263" s="7" t="n"/>
      <c r="F263" s="8">
        <f>IF(AND(D263&lt;&gt;"",E263&lt;&gt;""),ROUND(MOD(E263-D263,1)*24,2),"")</f>
        <v/>
      </c>
      <c r="G263" s="9">
        <f>IF(B263="","",IFERROR(VLOOKUP(B263,'Клієнти'!$A$4:$B$33,2,FALSE),""))</f>
        <v/>
      </c>
      <c r="H263" s="9">
        <f>IF(OR(F263="",G263=""),"",ROUND(F263*G263,2))</f>
        <v/>
      </c>
      <c r="I263" s="6" t="n"/>
    </row>
    <row r="264">
      <c r="A264" s="5" t="n"/>
      <c r="B264" s="6" t="n"/>
      <c r="C264" s="6" t="n"/>
      <c r="D264" s="7" t="n"/>
      <c r="E264" s="7" t="n"/>
      <c r="F264" s="8">
        <f>IF(AND(D264&lt;&gt;"",E264&lt;&gt;""),ROUND(MOD(E264-D264,1)*24,2),"")</f>
        <v/>
      </c>
      <c r="G264" s="9">
        <f>IF(B264="","",IFERROR(VLOOKUP(B264,'Клієнти'!$A$4:$B$33,2,FALSE),""))</f>
        <v/>
      </c>
      <c r="H264" s="9">
        <f>IF(OR(F264="",G264=""),"",ROUND(F264*G264,2))</f>
        <v/>
      </c>
      <c r="I264" s="6" t="n"/>
    </row>
    <row r="265">
      <c r="A265" s="5" t="n"/>
      <c r="B265" s="6" t="n"/>
      <c r="C265" s="6" t="n"/>
      <c r="D265" s="7" t="n"/>
      <c r="E265" s="7" t="n"/>
      <c r="F265" s="8">
        <f>IF(AND(D265&lt;&gt;"",E265&lt;&gt;""),ROUND(MOD(E265-D265,1)*24,2),"")</f>
        <v/>
      </c>
      <c r="G265" s="9">
        <f>IF(B265="","",IFERROR(VLOOKUP(B265,'Клієнти'!$A$4:$B$33,2,FALSE),""))</f>
        <v/>
      </c>
      <c r="H265" s="9">
        <f>IF(OR(F265="",G265=""),"",ROUND(F265*G265,2))</f>
        <v/>
      </c>
      <c r="I265" s="6" t="n"/>
    </row>
    <row r="266">
      <c r="A266" s="5" t="n"/>
      <c r="B266" s="6" t="n"/>
      <c r="C266" s="6" t="n"/>
      <c r="D266" s="7" t="n"/>
      <c r="E266" s="7" t="n"/>
      <c r="F266" s="8">
        <f>IF(AND(D266&lt;&gt;"",E266&lt;&gt;""),ROUND(MOD(E266-D266,1)*24,2),"")</f>
        <v/>
      </c>
      <c r="G266" s="9">
        <f>IF(B266="","",IFERROR(VLOOKUP(B266,'Клієнти'!$A$4:$B$33,2,FALSE),""))</f>
        <v/>
      </c>
      <c r="H266" s="9">
        <f>IF(OR(F266="",G266=""),"",ROUND(F266*G266,2))</f>
        <v/>
      </c>
      <c r="I266" s="6" t="n"/>
    </row>
    <row r="267">
      <c r="A267" s="5" t="n"/>
      <c r="B267" s="6" t="n"/>
      <c r="C267" s="6" t="n"/>
      <c r="D267" s="7" t="n"/>
      <c r="E267" s="7" t="n"/>
      <c r="F267" s="8">
        <f>IF(AND(D267&lt;&gt;"",E267&lt;&gt;""),ROUND(MOD(E267-D267,1)*24,2),"")</f>
        <v/>
      </c>
      <c r="G267" s="9">
        <f>IF(B267="","",IFERROR(VLOOKUP(B267,'Клієнти'!$A$4:$B$33,2,FALSE),""))</f>
        <v/>
      </c>
      <c r="H267" s="9">
        <f>IF(OR(F267="",G267=""),"",ROUND(F267*G267,2))</f>
        <v/>
      </c>
      <c r="I267" s="6" t="n"/>
    </row>
    <row r="268">
      <c r="A268" s="5" t="n"/>
      <c r="B268" s="6" t="n"/>
      <c r="C268" s="6" t="n"/>
      <c r="D268" s="7" t="n"/>
      <c r="E268" s="7" t="n"/>
      <c r="F268" s="8">
        <f>IF(AND(D268&lt;&gt;"",E268&lt;&gt;""),ROUND(MOD(E268-D268,1)*24,2),"")</f>
        <v/>
      </c>
      <c r="G268" s="9">
        <f>IF(B268="","",IFERROR(VLOOKUP(B268,'Клієнти'!$A$4:$B$33,2,FALSE),""))</f>
        <v/>
      </c>
      <c r="H268" s="9">
        <f>IF(OR(F268="",G268=""),"",ROUND(F268*G268,2))</f>
        <v/>
      </c>
      <c r="I268" s="6" t="n"/>
    </row>
    <row r="269">
      <c r="A269" s="5" t="n"/>
      <c r="B269" s="6" t="n"/>
      <c r="C269" s="6" t="n"/>
      <c r="D269" s="7" t="n"/>
      <c r="E269" s="7" t="n"/>
      <c r="F269" s="8">
        <f>IF(AND(D269&lt;&gt;"",E269&lt;&gt;""),ROUND(MOD(E269-D269,1)*24,2),"")</f>
        <v/>
      </c>
      <c r="G269" s="9">
        <f>IF(B269="","",IFERROR(VLOOKUP(B269,'Клієнти'!$A$4:$B$33,2,FALSE),""))</f>
        <v/>
      </c>
      <c r="H269" s="9">
        <f>IF(OR(F269="",G269=""),"",ROUND(F269*G269,2))</f>
        <v/>
      </c>
      <c r="I269" s="6" t="n"/>
    </row>
    <row r="270">
      <c r="A270" s="5" t="n"/>
      <c r="B270" s="6" t="n"/>
      <c r="C270" s="6" t="n"/>
      <c r="D270" s="7" t="n"/>
      <c r="E270" s="7" t="n"/>
      <c r="F270" s="8">
        <f>IF(AND(D270&lt;&gt;"",E270&lt;&gt;""),ROUND(MOD(E270-D270,1)*24,2),"")</f>
        <v/>
      </c>
      <c r="G270" s="9">
        <f>IF(B270="","",IFERROR(VLOOKUP(B270,'Клієнти'!$A$4:$B$33,2,FALSE),""))</f>
        <v/>
      </c>
      <c r="H270" s="9">
        <f>IF(OR(F270="",G270=""),"",ROUND(F270*G270,2))</f>
        <v/>
      </c>
      <c r="I270" s="6" t="n"/>
    </row>
    <row r="271">
      <c r="A271" s="5" t="n"/>
      <c r="B271" s="6" t="n"/>
      <c r="C271" s="6" t="n"/>
      <c r="D271" s="7" t="n"/>
      <c r="E271" s="7" t="n"/>
      <c r="F271" s="8">
        <f>IF(AND(D271&lt;&gt;"",E271&lt;&gt;""),ROUND(MOD(E271-D271,1)*24,2),"")</f>
        <v/>
      </c>
      <c r="G271" s="9">
        <f>IF(B271="","",IFERROR(VLOOKUP(B271,'Клієнти'!$A$4:$B$33,2,FALSE),""))</f>
        <v/>
      </c>
      <c r="H271" s="9">
        <f>IF(OR(F271="",G271=""),"",ROUND(F271*G271,2))</f>
        <v/>
      </c>
      <c r="I271" s="6" t="n"/>
    </row>
    <row r="272">
      <c r="A272" s="5" t="n"/>
      <c r="B272" s="6" t="n"/>
      <c r="C272" s="6" t="n"/>
      <c r="D272" s="7" t="n"/>
      <c r="E272" s="7" t="n"/>
      <c r="F272" s="8">
        <f>IF(AND(D272&lt;&gt;"",E272&lt;&gt;""),ROUND(MOD(E272-D272,1)*24,2),"")</f>
        <v/>
      </c>
      <c r="G272" s="9">
        <f>IF(B272="","",IFERROR(VLOOKUP(B272,'Клієнти'!$A$4:$B$33,2,FALSE),""))</f>
        <v/>
      </c>
      <c r="H272" s="9">
        <f>IF(OR(F272="",G272=""),"",ROUND(F272*G272,2))</f>
        <v/>
      </c>
      <c r="I272" s="6" t="n"/>
    </row>
    <row r="273">
      <c r="A273" s="5" t="n"/>
      <c r="B273" s="6" t="n"/>
      <c r="C273" s="6" t="n"/>
      <c r="D273" s="7" t="n"/>
      <c r="E273" s="7" t="n"/>
      <c r="F273" s="8">
        <f>IF(AND(D273&lt;&gt;"",E273&lt;&gt;""),ROUND(MOD(E273-D273,1)*24,2),"")</f>
        <v/>
      </c>
      <c r="G273" s="9">
        <f>IF(B273="","",IFERROR(VLOOKUP(B273,'Клієнти'!$A$4:$B$33,2,FALSE),""))</f>
        <v/>
      </c>
      <c r="H273" s="9">
        <f>IF(OR(F273="",G273=""),"",ROUND(F273*G273,2))</f>
        <v/>
      </c>
      <c r="I273" s="6" t="n"/>
    </row>
    <row r="274">
      <c r="A274" s="5" t="n"/>
      <c r="B274" s="6" t="n"/>
      <c r="C274" s="6" t="n"/>
      <c r="D274" s="7" t="n"/>
      <c r="E274" s="7" t="n"/>
      <c r="F274" s="8">
        <f>IF(AND(D274&lt;&gt;"",E274&lt;&gt;""),ROUND(MOD(E274-D274,1)*24,2),"")</f>
        <v/>
      </c>
      <c r="G274" s="9">
        <f>IF(B274="","",IFERROR(VLOOKUP(B274,'Клієнти'!$A$4:$B$33,2,FALSE),""))</f>
        <v/>
      </c>
      <c r="H274" s="9">
        <f>IF(OR(F274="",G274=""),"",ROUND(F274*G274,2))</f>
        <v/>
      </c>
      <c r="I274" s="6" t="n"/>
    </row>
    <row r="275">
      <c r="A275" s="5" t="n"/>
      <c r="B275" s="6" t="n"/>
      <c r="C275" s="6" t="n"/>
      <c r="D275" s="7" t="n"/>
      <c r="E275" s="7" t="n"/>
      <c r="F275" s="8">
        <f>IF(AND(D275&lt;&gt;"",E275&lt;&gt;""),ROUND(MOD(E275-D275,1)*24,2),"")</f>
        <v/>
      </c>
      <c r="G275" s="9">
        <f>IF(B275="","",IFERROR(VLOOKUP(B275,'Клієнти'!$A$4:$B$33,2,FALSE),""))</f>
        <v/>
      </c>
      <c r="H275" s="9">
        <f>IF(OR(F275="",G275=""),"",ROUND(F275*G275,2))</f>
        <v/>
      </c>
      <c r="I275" s="6" t="n"/>
    </row>
    <row r="276">
      <c r="A276" s="5" t="n"/>
      <c r="B276" s="6" t="n"/>
      <c r="C276" s="6" t="n"/>
      <c r="D276" s="7" t="n"/>
      <c r="E276" s="7" t="n"/>
      <c r="F276" s="8">
        <f>IF(AND(D276&lt;&gt;"",E276&lt;&gt;""),ROUND(MOD(E276-D276,1)*24,2),"")</f>
        <v/>
      </c>
      <c r="G276" s="9">
        <f>IF(B276="","",IFERROR(VLOOKUP(B276,'Клієнти'!$A$4:$B$33,2,FALSE),""))</f>
        <v/>
      </c>
      <c r="H276" s="9">
        <f>IF(OR(F276="",G276=""),"",ROUND(F276*G276,2))</f>
        <v/>
      </c>
      <c r="I276" s="6" t="n"/>
    </row>
    <row r="277">
      <c r="A277" s="5" t="n"/>
      <c r="B277" s="6" t="n"/>
      <c r="C277" s="6" t="n"/>
      <c r="D277" s="7" t="n"/>
      <c r="E277" s="7" t="n"/>
      <c r="F277" s="8">
        <f>IF(AND(D277&lt;&gt;"",E277&lt;&gt;""),ROUND(MOD(E277-D277,1)*24,2),"")</f>
        <v/>
      </c>
      <c r="G277" s="9">
        <f>IF(B277="","",IFERROR(VLOOKUP(B277,'Клієнти'!$A$4:$B$33,2,FALSE),""))</f>
        <v/>
      </c>
      <c r="H277" s="9">
        <f>IF(OR(F277="",G277=""),"",ROUND(F277*G277,2))</f>
        <v/>
      </c>
      <c r="I277" s="6" t="n"/>
    </row>
    <row r="278">
      <c r="A278" s="5" t="n"/>
      <c r="B278" s="6" t="n"/>
      <c r="C278" s="6" t="n"/>
      <c r="D278" s="7" t="n"/>
      <c r="E278" s="7" t="n"/>
      <c r="F278" s="8">
        <f>IF(AND(D278&lt;&gt;"",E278&lt;&gt;""),ROUND(MOD(E278-D278,1)*24,2),"")</f>
        <v/>
      </c>
      <c r="G278" s="9">
        <f>IF(B278="","",IFERROR(VLOOKUP(B278,'Клієнти'!$A$4:$B$33,2,FALSE),""))</f>
        <v/>
      </c>
      <c r="H278" s="9">
        <f>IF(OR(F278="",G278=""),"",ROUND(F278*G278,2))</f>
        <v/>
      </c>
      <c r="I278" s="6" t="n"/>
    </row>
    <row r="279">
      <c r="A279" s="5" t="n"/>
      <c r="B279" s="6" t="n"/>
      <c r="C279" s="6" t="n"/>
      <c r="D279" s="7" t="n"/>
      <c r="E279" s="7" t="n"/>
      <c r="F279" s="8">
        <f>IF(AND(D279&lt;&gt;"",E279&lt;&gt;""),ROUND(MOD(E279-D279,1)*24,2),"")</f>
        <v/>
      </c>
      <c r="G279" s="9">
        <f>IF(B279="","",IFERROR(VLOOKUP(B279,'Клієнти'!$A$4:$B$33,2,FALSE),""))</f>
        <v/>
      </c>
      <c r="H279" s="9">
        <f>IF(OR(F279="",G279=""),"",ROUND(F279*G279,2))</f>
        <v/>
      </c>
      <c r="I279" s="6" t="n"/>
    </row>
    <row r="280">
      <c r="A280" s="5" t="n"/>
      <c r="B280" s="6" t="n"/>
      <c r="C280" s="6" t="n"/>
      <c r="D280" s="7" t="n"/>
      <c r="E280" s="7" t="n"/>
      <c r="F280" s="8">
        <f>IF(AND(D280&lt;&gt;"",E280&lt;&gt;""),ROUND(MOD(E280-D280,1)*24,2),"")</f>
        <v/>
      </c>
      <c r="G280" s="9">
        <f>IF(B280="","",IFERROR(VLOOKUP(B280,'Клієнти'!$A$4:$B$33,2,FALSE),""))</f>
        <v/>
      </c>
      <c r="H280" s="9">
        <f>IF(OR(F280="",G280=""),"",ROUND(F280*G280,2))</f>
        <v/>
      </c>
      <c r="I280" s="6" t="n"/>
    </row>
    <row r="281">
      <c r="A281" s="5" t="n"/>
      <c r="B281" s="6" t="n"/>
      <c r="C281" s="6" t="n"/>
      <c r="D281" s="7" t="n"/>
      <c r="E281" s="7" t="n"/>
      <c r="F281" s="8">
        <f>IF(AND(D281&lt;&gt;"",E281&lt;&gt;""),ROUND(MOD(E281-D281,1)*24,2),"")</f>
        <v/>
      </c>
      <c r="G281" s="9">
        <f>IF(B281="","",IFERROR(VLOOKUP(B281,'Клієнти'!$A$4:$B$33,2,FALSE),""))</f>
        <v/>
      </c>
      <c r="H281" s="9">
        <f>IF(OR(F281="",G281=""),"",ROUND(F281*G281,2))</f>
        <v/>
      </c>
      <c r="I281" s="6" t="n"/>
    </row>
    <row r="282">
      <c r="A282" s="5" t="n"/>
      <c r="B282" s="6" t="n"/>
      <c r="C282" s="6" t="n"/>
      <c r="D282" s="7" t="n"/>
      <c r="E282" s="7" t="n"/>
      <c r="F282" s="8">
        <f>IF(AND(D282&lt;&gt;"",E282&lt;&gt;""),ROUND(MOD(E282-D282,1)*24,2),"")</f>
        <v/>
      </c>
      <c r="G282" s="9">
        <f>IF(B282="","",IFERROR(VLOOKUP(B282,'Клієнти'!$A$4:$B$33,2,FALSE),""))</f>
        <v/>
      </c>
      <c r="H282" s="9">
        <f>IF(OR(F282="",G282=""),"",ROUND(F282*G282,2))</f>
        <v/>
      </c>
      <c r="I282" s="6" t="n"/>
    </row>
    <row r="283">
      <c r="A283" s="5" t="n"/>
      <c r="B283" s="6" t="n"/>
      <c r="C283" s="6" t="n"/>
      <c r="D283" s="7" t="n"/>
      <c r="E283" s="7" t="n"/>
      <c r="F283" s="8">
        <f>IF(AND(D283&lt;&gt;"",E283&lt;&gt;""),ROUND(MOD(E283-D283,1)*24,2),"")</f>
        <v/>
      </c>
      <c r="G283" s="9">
        <f>IF(B283="","",IFERROR(VLOOKUP(B283,'Клієнти'!$A$4:$B$33,2,FALSE),""))</f>
        <v/>
      </c>
      <c r="H283" s="9">
        <f>IF(OR(F283="",G283=""),"",ROUND(F283*G283,2))</f>
        <v/>
      </c>
      <c r="I283" s="6" t="n"/>
    </row>
    <row r="284">
      <c r="A284" s="5" t="n"/>
      <c r="B284" s="6" t="n"/>
      <c r="C284" s="6" t="n"/>
      <c r="D284" s="7" t="n"/>
      <c r="E284" s="7" t="n"/>
      <c r="F284" s="8">
        <f>IF(AND(D284&lt;&gt;"",E284&lt;&gt;""),ROUND(MOD(E284-D284,1)*24,2),"")</f>
        <v/>
      </c>
      <c r="G284" s="9">
        <f>IF(B284="","",IFERROR(VLOOKUP(B284,'Клієнти'!$A$4:$B$33,2,FALSE),""))</f>
        <v/>
      </c>
      <c r="H284" s="9">
        <f>IF(OR(F284="",G284=""),"",ROUND(F284*G284,2))</f>
        <v/>
      </c>
      <c r="I284" s="6" t="n"/>
    </row>
    <row r="285">
      <c r="A285" s="5" t="n"/>
      <c r="B285" s="6" t="n"/>
      <c r="C285" s="6" t="n"/>
      <c r="D285" s="7" t="n"/>
      <c r="E285" s="7" t="n"/>
      <c r="F285" s="8">
        <f>IF(AND(D285&lt;&gt;"",E285&lt;&gt;""),ROUND(MOD(E285-D285,1)*24,2),"")</f>
        <v/>
      </c>
      <c r="G285" s="9">
        <f>IF(B285="","",IFERROR(VLOOKUP(B285,'Клієнти'!$A$4:$B$33,2,FALSE),""))</f>
        <v/>
      </c>
      <c r="H285" s="9">
        <f>IF(OR(F285="",G285=""),"",ROUND(F285*G285,2))</f>
        <v/>
      </c>
      <c r="I285" s="6" t="n"/>
    </row>
    <row r="286">
      <c r="A286" s="5" t="n"/>
      <c r="B286" s="6" t="n"/>
      <c r="C286" s="6" t="n"/>
      <c r="D286" s="7" t="n"/>
      <c r="E286" s="7" t="n"/>
      <c r="F286" s="8">
        <f>IF(AND(D286&lt;&gt;"",E286&lt;&gt;""),ROUND(MOD(E286-D286,1)*24,2),"")</f>
        <v/>
      </c>
      <c r="G286" s="9">
        <f>IF(B286="","",IFERROR(VLOOKUP(B286,'Клієнти'!$A$4:$B$33,2,FALSE),""))</f>
        <v/>
      </c>
      <c r="H286" s="9">
        <f>IF(OR(F286="",G286=""),"",ROUND(F286*G286,2))</f>
        <v/>
      </c>
      <c r="I286" s="6" t="n"/>
    </row>
    <row r="287">
      <c r="A287" s="5" t="n"/>
      <c r="B287" s="6" t="n"/>
      <c r="C287" s="6" t="n"/>
      <c r="D287" s="7" t="n"/>
      <c r="E287" s="7" t="n"/>
      <c r="F287" s="8">
        <f>IF(AND(D287&lt;&gt;"",E287&lt;&gt;""),ROUND(MOD(E287-D287,1)*24,2),"")</f>
        <v/>
      </c>
      <c r="G287" s="9">
        <f>IF(B287="","",IFERROR(VLOOKUP(B287,'Клієнти'!$A$4:$B$33,2,FALSE),""))</f>
        <v/>
      </c>
      <c r="H287" s="9">
        <f>IF(OR(F287="",G287=""),"",ROUND(F287*G287,2))</f>
        <v/>
      </c>
      <c r="I287" s="6" t="n"/>
    </row>
    <row r="288">
      <c r="A288" s="5" t="n"/>
      <c r="B288" s="6" t="n"/>
      <c r="C288" s="6" t="n"/>
      <c r="D288" s="7" t="n"/>
      <c r="E288" s="7" t="n"/>
      <c r="F288" s="8">
        <f>IF(AND(D288&lt;&gt;"",E288&lt;&gt;""),ROUND(MOD(E288-D288,1)*24,2),"")</f>
        <v/>
      </c>
      <c r="G288" s="9">
        <f>IF(B288="","",IFERROR(VLOOKUP(B288,'Клієнти'!$A$4:$B$33,2,FALSE),""))</f>
        <v/>
      </c>
      <c r="H288" s="9">
        <f>IF(OR(F288="",G288=""),"",ROUND(F288*G288,2))</f>
        <v/>
      </c>
      <c r="I288" s="6" t="n"/>
    </row>
    <row r="289">
      <c r="A289" s="5" t="n"/>
      <c r="B289" s="6" t="n"/>
      <c r="C289" s="6" t="n"/>
      <c r="D289" s="7" t="n"/>
      <c r="E289" s="7" t="n"/>
      <c r="F289" s="8">
        <f>IF(AND(D289&lt;&gt;"",E289&lt;&gt;""),ROUND(MOD(E289-D289,1)*24,2),"")</f>
        <v/>
      </c>
      <c r="G289" s="9">
        <f>IF(B289="","",IFERROR(VLOOKUP(B289,'Клієнти'!$A$4:$B$33,2,FALSE),""))</f>
        <v/>
      </c>
      <c r="H289" s="9">
        <f>IF(OR(F289="",G289=""),"",ROUND(F289*G289,2))</f>
        <v/>
      </c>
      <c r="I289" s="6" t="n"/>
    </row>
    <row r="290">
      <c r="A290" s="5" t="n"/>
      <c r="B290" s="6" t="n"/>
      <c r="C290" s="6" t="n"/>
      <c r="D290" s="7" t="n"/>
      <c r="E290" s="7" t="n"/>
      <c r="F290" s="8">
        <f>IF(AND(D290&lt;&gt;"",E290&lt;&gt;""),ROUND(MOD(E290-D290,1)*24,2),"")</f>
        <v/>
      </c>
      <c r="G290" s="9">
        <f>IF(B290="","",IFERROR(VLOOKUP(B290,'Клієнти'!$A$4:$B$33,2,FALSE),""))</f>
        <v/>
      </c>
      <c r="H290" s="9">
        <f>IF(OR(F290="",G290=""),"",ROUND(F290*G290,2))</f>
        <v/>
      </c>
      <c r="I290" s="6" t="n"/>
    </row>
    <row r="291">
      <c r="A291" s="5" t="n"/>
      <c r="B291" s="6" t="n"/>
      <c r="C291" s="6" t="n"/>
      <c r="D291" s="7" t="n"/>
      <c r="E291" s="7" t="n"/>
      <c r="F291" s="8">
        <f>IF(AND(D291&lt;&gt;"",E291&lt;&gt;""),ROUND(MOD(E291-D291,1)*24,2),"")</f>
        <v/>
      </c>
      <c r="G291" s="9">
        <f>IF(B291="","",IFERROR(VLOOKUP(B291,'Клієнти'!$A$4:$B$33,2,FALSE),""))</f>
        <v/>
      </c>
      <c r="H291" s="9">
        <f>IF(OR(F291="",G291=""),"",ROUND(F291*G291,2))</f>
        <v/>
      </c>
      <c r="I291" s="6" t="n"/>
    </row>
    <row r="292">
      <c r="A292" s="5" t="n"/>
      <c r="B292" s="6" t="n"/>
      <c r="C292" s="6" t="n"/>
      <c r="D292" s="7" t="n"/>
      <c r="E292" s="7" t="n"/>
      <c r="F292" s="8">
        <f>IF(AND(D292&lt;&gt;"",E292&lt;&gt;""),ROUND(MOD(E292-D292,1)*24,2),"")</f>
        <v/>
      </c>
      <c r="G292" s="9">
        <f>IF(B292="","",IFERROR(VLOOKUP(B292,'Клієнти'!$A$4:$B$33,2,FALSE),""))</f>
        <v/>
      </c>
      <c r="H292" s="9">
        <f>IF(OR(F292="",G292=""),"",ROUND(F292*G292,2))</f>
        <v/>
      </c>
      <c r="I292" s="6" t="n"/>
    </row>
    <row r="293">
      <c r="A293" s="5" t="n"/>
      <c r="B293" s="6" t="n"/>
      <c r="C293" s="6" t="n"/>
      <c r="D293" s="7" t="n"/>
      <c r="E293" s="7" t="n"/>
      <c r="F293" s="8">
        <f>IF(AND(D293&lt;&gt;"",E293&lt;&gt;""),ROUND(MOD(E293-D293,1)*24,2),"")</f>
        <v/>
      </c>
      <c r="G293" s="9">
        <f>IF(B293="","",IFERROR(VLOOKUP(B293,'Клієнти'!$A$4:$B$33,2,FALSE),""))</f>
        <v/>
      </c>
      <c r="H293" s="9">
        <f>IF(OR(F293="",G293=""),"",ROUND(F293*G293,2))</f>
        <v/>
      </c>
      <c r="I293" s="6" t="n"/>
    </row>
    <row r="294">
      <c r="A294" s="5" t="n"/>
      <c r="B294" s="6" t="n"/>
      <c r="C294" s="6" t="n"/>
      <c r="D294" s="7" t="n"/>
      <c r="E294" s="7" t="n"/>
      <c r="F294" s="8">
        <f>IF(AND(D294&lt;&gt;"",E294&lt;&gt;""),ROUND(MOD(E294-D294,1)*24,2),"")</f>
        <v/>
      </c>
      <c r="G294" s="9">
        <f>IF(B294="","",IFERROR(VLOOKUP(B294,'Клієнти'!$A$4:$B$33,2,FALSE),""))</f>
        <v/>
      </c>
      <c r="H294" s="9">
        <f>IF(OR(F294="",G294=""),"",ROUND(F294*G294,2))</f>
        <v/>
      </c>
      <c r="I294" s="6" t="n"/>
    </row>
    <row r="295">
      <c r="A295" s="5" t="n"/>
      <c r="B295" s="6" t="n"/>
      <c r="C295" s="6" t="n"/>
      <c r="D295" s="7" t="n"/>
      <c r="E295" s="7" t="n"/>
      <c r="F295" s="8">
        <f>IF(AND(D295&lt;&gt;"",E295&lt;&gt;""),ROUND(MOD(E295-D295,1)*24,2),"")</f>
        <v/>
      </c>
      <c r="G295" s="9">
        <f>IF(B295="","",IFERROR(VLOOKUP(B295,'Клієнти'!$A$4:$B$33,2,FALSE),""))</f>
        <v/>
      </c>
      <c r="H295" s="9">
        <f>IF(OR(F295="",G295=""),"",ROUND(F295*G295,2))</f>
        <v/>
      </c>
      <c r="I295" s="6" t="n"/>
    </row>
    <row r="296">
      <c r="A296" s="5" t="n"/>
      <c r="B296" s="6" t="n"/>
      <c r="C296" s="6" t="n"/>
      <c r="D296" s="7" t="n"/>
      <c r="E296" s="7" t="n"/>
      <c r="F296" s="8">
        <f>IF(AND(D296&lt;&gt;"",E296&lt;&gt;""),ROUND(MOD(E296-D296,1)*24,2),"")</f>
        <v/>
      </c>
      <c r="G296" s="9">
        <f>IF(B296="","",IFERROR(VLOOKUP(B296,'Клієнти'!$A$4:$B$33,2,FALSE),""))</f>
        <v/>
      </c>
      <c r="H296" s="9">
        <f>IF(OR(F296="",G296=""),"",ROUND(F296*G296,2))</f>
        <v/>
      </c>
      <c r="I296" s="6" t="n"/>
    </row>
    <row r="297">
      <c r="A297" s="5" t="n"/>
      <c r="B297" s="6" t="n"/>
      <c r="C297" s="6" t="n"/>
      <c r="D297" s="7" t="n"/>
      <c r="E297" s="7" t="n"/>
      <c r="F297" s="8">
        <f>IF(AND(D297&lt;&gt;"",E297&lt;&gt;""),ROUND(MOD(E297-D297,1)*24,2),"")</f>
        <v/>
      </c>
      <c r="G297" s="9">
        <f>IF(B297="","",IFERROR(VLOOKUP(B297,'Клієнти'!$A$4:$B$33,2,FALSE),""))</f>
        <v/>
      </c>
      <c r="H297" s="9">
        <f>IF(OR(F297="",G297=""),"",ROUND(F297*G297,2))</f>
        <v/>
      </c>
      <c r="I297" s="6" t="n"/>
    </row>
    <row r="298">
      <c r="A298" s="5" t="n"/>
      <c r="B298" s="6" t="n"/>
      <c r="C298" s="6" t="n"/>
      <c r="D298" s="7" t="n"/>
      <c r="E298" s="7" t="n"/>
      <c r="F298" s="8">
        <f>IF(AND(D298&lt;&gt;"",E298&lt;&gt;""),ROUND(MOD(E298-D298,1)*24,2),"")</f>
        <v/>
      </c>
      <c r="G298" s="9">
        <f>IF(B298="","",IFERROR(VLOOKUP(B298,'Клієнти'!$A$4:$B$33,2,FALSE),""))</f>
        <v/>
      </c>
      <c r="H298" s="9">
        <f>IF(OR(F298="",G298=""),"",ROUND(F298*G298,2))</f>
        <v/>
      </c>
      <c r="I298" s="6" t="n"/>
    </row>
    <row r="299">
      <c r="A299" s="5" t="n"/>
      <c r="B299" s="6" t="n"/>
      <c r="C299" s="6" t="n"/>
      <c r="D299" s="7" t="n"/>
      <c r="E299" s="7" t="n"/>
      <c r="F299" s="8">
        <f>IF(AND(D299&lt;&gt;"",E299&lt;&gt;""),ROUND(MOD(E299-D299,1)*24,2),"")</f>
        <v/>
      </c>
      <c r="G299" s="9">
        <f>IF(B299="","",IFERROR(VLOOKUP(B299,'Клієнти'!$A$4:$B$33,2,FALSE),""))</f>
        <v/>
      </c>
      <c r="H299" s="9">
        <f>IF(OR(F299="",G299=""),"",ROUND(F299*G299,2))</f>
        <v/>
      </c>
      <c r="I299" s="6" t="n"/>
    </row>
    <row r="300">
      <c r="A300" s="5" t="n"/>
      <c r="B300" s="6" t="n"/>
      <c r="C300" s="6" t="n"/>
      <c r="D300" s="7" t="n"/>
      <c r="E300" s="7" t="n"/>
      <c r="F300" s="8">
        <f>IF(AND(D300&lt;&gt;"",E300&lt;&gt;""),ROUND(MOD(E300-D300,1)*24,2),"")</f>
        <v/>
      </c>
      <c r="G300" s="9">
        <f>IF(B300="","",IFERROR(VLOOKUP(B300,'Клієнти'!$A$4:$B$33,2,FALSE),""))</f>
        <v/>
      </c>
      <c r="H300" s="9">
        <f>IF(OR(F300="",G300=""),"",ROUND(F300*G300,2))</f>
        <v/>
      </c>
      <c r="I300" s="6" t="n"/>
    </row>
    <row r="301">
      <c r="A301" s="5" t="n"/>
      <c r="B301" s="6" t="n"/>
      <c r="C301" s="6" t="n"/>
      <c r="D301" s="7" t="n"/>
      <c r="E301" s="7" t="n"/>
      <c r="F301" s="8">
        <f>IF(AND(D301&lt;&gt;"",E301&lt;&gt;""),ROUND(MOD(E301-D301,1)*24,2),"")</f>
        <v/>
      </c>
      <c r="G301" s="9">
        <f>IF(B301="","",IFERROR(VLOOKUP(B301,'Клієнти'!$A$4:$B$33,2,FALSE),""))</f>
        <v/>
      </c>
      <c r="H301" s="9">
        <f>IF(OR(F301="",G301=""),"",ROUND(F301*G301,2))</f>
        <v/>
      </c>
      <c r="I301" s="6" t="n"/>
    </row>
    <row r="302">
      <c r="A302" s="5" t="n"/>
      <c r="B302" s="6" t="n"/>
      <c r="C302" s="6" t="n"/>
      <c r="D302" s="7" t="n"/>
      <c r="E302" s="7" t="n"/>
      <c r="F302" s="8">
        <f>IF(AND(D302&lt;&gt;"",E302&lt;&gt;""),ROUND(MOD(E302-D302,1)*24,2),"")</f>
        <v/>
      </c>
      <c r="G302" s="9">
        <f>IF(B302="","",IFERROR(VLOOKUP(B302,'Клієнти'!$A$4:$B$33,2,FALSE),""))</f>
        <v/>
      </c>
      <c r="H302" s="9">
        <f>IF(OR(F302="",G302=""),"",ROUND(F302*G302,2))</f>
        <v/>
      </c>
      <c r="I302" s="6" t="n"/>
    </row>
    <row r="303">
      <c r="A303" s="5" t="n"/>
      <c r="B303" s="6" t="n"/>
      <c r="C303" s="6" t="n"/>
      <c r="D303" s="7" t="n"/>
      <c r="E303" s="7" t="n"/>
      <c r="F303" s="8">
        <f>IF(AND(D303&lt;&gt;"",E303&lt;&gt;""),ROUND(MOD(E303-D303,1)*24,2),"")</f>
        <v/>
      </c>
      <c r="G303" s="9">
        <f>IF(B303="","",IFERROR(VLOOKUP(B303,'Клієнти'!$A$4:$B$33,2,FALSE),""))</f>
        <v/>
      </c>
      <c r="H303" s="9">
        <f>IF(OR(F303="",G303=""),"",ROUND(F303*G303,2))</f>
        <v/>
      </c>
      <c r="I303" s="6" t="n"/>
    </row>
    <row r="304">
      <c r="A304" s="5" t="n"/>
      <c r="B304" s="6" t="n"/>
      <c r="C304" s="6" t="n"/>
      <c r="D304" s="7" t="n"/>
      <c r="E304" s="7" t="n"/>
      <c r="F304" s="8">
        <f>IF(AND(D304&lt;&gt;"",E304&lt;&gt;""),ROUND(MOD(E304-D304,1)*24,2),"")</f>
        <v/>
      </c>
      <c r="G304" s="9">
        <f>IF(B304="","",IFERROR(VLOOKUP(B304,'Клієнти'!$A$4:$B$33,2,FALSE),""))</f>
        <v/>
      </c>
      <c r="H304" s="9">
        <f>IF(OR(F304="",G304=""),"",ROUND(F304*G304,2))</f>
        <v/>
      </c>
      <c r="I304" s="6" t="n"/>
    </row>
  </sheetData>
  <dataValidations count="1">
    <dataValidation sqref="B5:B304" showDropDown="0" showInputMessage="0" showErrorMessage="0" allowBlank="1" type="list">
      <formula1>'Клієнти'!$A$4:$A$33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3"/>
  <sheetViews>
    <sheetView workbookViewId="0">
      <selection activeCell="A1" sqref="A1"/>
    </sheetView>
  </sheetViews>
  <sheetFormatPr baseColWidth="8" defaultRowHeight="15"/>
  <cols>
    <col width="28" customWidth="1" min="1" max="1"/>
    <col width="18" customWidth="1" min="2" max="2"/>
  </cols>
  <sheetData>
    <row r="1">
      <c r="A1" s="1" t="inlineStr">
        <is>
          <t>Клієнти</t>
        </is>
      </c>
    </row>
    <row r="2">
      <c r="A2" s="2" t="inlineStr">
        <is>
          <t>Один рядок на клієнта. Нові рядки обліку беруть ставку звідси; щоб змінити її для одного рядка, впишіть іншу в обліку.</t>
        </is>
      </c>
    </row>
    <row r="3">
      <c r="A3" s="4" t="inlineStr">
        <is>
          <t>Клієнт</t>
        </is>
      </c>
      <c r="B3" s="4" t="inlineStr">
        <is>
          <t>Ставка за годину, $</t>
        </is>
      </c>
    </row>
    <row r="4">
      <c r="A4" s="6" t="inlineStr">
        <is>
          <t>Acme</t>
        </is>
      </c>
      <c r="B4" s="9" t="n">
        <v>40</v>
      </c>
    </row>
    <row r="5">
      <c r="A5" s="6" t="inlineStr">
        <is>
          <t>Nova</t>
        </is>
      </c>
      <c r="B5" s="9" t="n">
        <v>35</v>
      </c>
    </row>
    <row r="6">
      <c r="A6" s="6" t="n"/>
      <c r="B6" s="9" t="n"/>
    </row>
    <row r="7">
      <c r="A7" s="6" t="n"/>
      <c r="B7" s="9" t="n"/>
    </row>
    <row r="8">
      <c r="A8" s="6" t="n"/>
      <c r="B8" s="9" t="n"/>
    </row>
    <row r="9">
      <c r="A9" s="6" t="n"/>
      <c r="B9" s="9" t="n"/>
    </row>
    <row r="10">
      <c r="A10" s="6" t="n"/>
      <c r="B10" s="9" t="n"/>
    </row>
    <row r="11">
      <c r="A11" s="6" t="n"/>
      <c r="B11" s="9" t="n"/>
    </row>
    <row r="12">
      <c r="A12" s="6" t="n"/>
      <c r="B12" s="9" t="n"/>
    </row>
    <row r="13">
      <c r="A13" s="6" t="n"/>
      <c r="B13" s="9" t="n"/>
    </row>
    <row r="14">
      <c r="A14" s="6" t="n"/>
      <c r="B14" s="9" t="n"/>
    </row>
    <row r="15">
      <c r="A15" s="6" t="n"/>
      <c r="B15" s="9" t="n"/>
    </row>
    <row r="16">
      <c r="A16" s="6" t="n"/>
      <c r="B16" s="9" t="n"/>
    </row>
    <row r="17">
      <c r="A17" s="6" t="n"/>
      <c r="B17" s="9" t="n"/>
    </row>
    <row r="18">
      <c r="A18" s="6" t="n"/>
      <c r="B18" s="9" t="n"/>
    </row>
    <row r="19">
      <c r="A19" s="6" t="n"/>
      <c r="B19" s="9" t="n"/>
    </row>
    <row r="20">
      <c r="A20" s="6" t="n"/>
      <c r="B20" s="9" t="n"/>
    </row>
    <row r="21">
      <c r="A21" s="6" t="n"/>
      <c r="B21" s="9" t="n"/>
    </row>
    <row r="22">
      <c r="A22" s="6" t="n"/>
      <c r="B22" s="9" t="n"/>
    </row>
    <row r="23">
      <c r="A23" s="6" t="n"/>
      <c r="B23" s="9" t="n"/>
    </row>
    <row r="24">
      <c r="A24" s="6" t="n"/>
      <c r="B24" s="9" t="n"/>
    </row>
    <row r="25">
      <c r="A25" s="6" t="n"/>
      <c r="B25" s="9" t="n"/>
    </row>
    <row r="26">
      <c r="A26" s="6" t="n"/>
      <c r="B26" s="9" t="n"/>
    </row>
    <row r="27">
      <c r="A27" s="6" t="n"/>
      <c r="B27" s="9" t="n"/>
    </row>
    <row r="28">
      <c r="A28" s="6" t="n"/>
      <c r="B28" s="9" t="n"/>
    </row>
    <row r="29">
      <c r="A29" s="6" t="n"/>
      <c r="B29" s="9" t="n"/>
    </row>
    <row r="30">
      <c r="A30" s="6" t="n"/>
      <c r="B30" s="9" t="n"/>
    </row>
    <row r="31">
      <c r="A31" s="6" t="n"/>
      <c r="B31" s="9" t="n"/>
    </row>
    <row r="32">
      <c r="A32" s="6" t="n"/>
      <c r="B32" s="9" t="n"/>
    </row>
    <row r="33">
      <c r="A33" s="6" t="n"/>
      <c r="B33" s="9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4" customWidth="1" min="3" max="3"/>
    <col width="14" customWidth="1" min="4" max="4"/>
    <col width="20" customWidth="1" min="5" max="5"/>
  </cols>
  <sheetData>
    <row r="1">
      <c r="A1" s="1" t="inlineStr">
        <is>
          <t>Підсумок</t>
        </is>
      </c>
    </row>
    <row r="2">
      <c r="A2" t="inlineStr">
        <is>
          <t>Рік</t>
        </is>
      </c>
      <c r="B2" s="10" t="n">
        <v>2026</v>
      </c>
    </row>
    <row r="4">
      <c r="A4" s="4" t="inlineStr">
        <is>
          <t>Місяць</t>
        </is>
      </c>
      <c r="B4" s="4" t="inlineStr">
        <is>
          <t>Години</t>
        </is>
      </c>
      <c r="C4" s="4" t="inlineStr">
        <is>
          <t>Сума, $</t>
        </is>
      </c>
      <c r="D4" s="4" t="inlineStr">
        <is>
          <t>Оплачено, $</t>
        </is>
      </c>
      <c r="E4" s="4" t="inlineStr">
        <is>
          <t>До отримання, $</t>
        </is>
      </c>
    </row>
    <row r="5">
      <c r="A5" s="11">
        <f>DATE($B$2,1,1)</f>
        <v/>
      </c>
      <c r="B5" s="8">
        <f>SUMIFS('Облік годин'!$F$5:$F$304,'Облік годин'!$A$5:$A$304,"&gt;="&amp;A5,'Облік годин'!$A$5:$A$304,"&lt;"&amp;EDATE(A5,1))</f>
        <v/>
      </c>
      <c r="C5" s="9">
        <f>SUMIFS('Облік годин'!$H$5:$H$304,'Облік годин'!$A$5:$A$304,"&gt;="&amp;A5,'Облік годин'!$A$5:$A$304,"&lt;"&amp;EDATE(A5,1))</f>
        <v/>
      </c>
      <c r="D5" s="9" t="n"/>
      <c r="E5" s="9">
        <f>C5-N(D5)</f>
        <v/>
      </c>
    </row>
    <row r="6">
      <c r="A6" s="11">
        <f>EDATE(A5,1)</f>
        <v/>
      </c>
      <c r="B6" s="8">
        <f>SUMIFS('Облік годин'!$F$5:$F$304,'Облік годин'!$A$5:$A$304,"&gt;="&amp;A6,'Облік годин'!$A$5:$A$304,"&lt;"&amp;EDATE(A6,1))</f>
        <v/>
      </c>
      <c r="C6" s="9">
        <f>SUMIFS('Облік годин'!$H$5:$H$304,'Облік годин'!$A$5:$A$304,"&gt;="&amp;A6,'Облік годин'!$A$5:$A$304,"&lt;"&amp;EDATE(A6,1))</f>
        <v/>
      </c>
      <c r="D6" s="9" t="n"/>
      <c r="E6" s="9">
        <f>C6-N(D6)</f>
        <v/>
      </c>
    </row>
    <row r="7">
      <c r="A7" s="11">
        <f>EDATE(A6,1)</f>
        <v/>
      </c>
      <c r="B7" s="8">
        <f>SUMIFS('Облік годин'!$F$5:$F$304,'Облік годин'!$A$5:$A$304,"&gt;="&amp;A7,'Облік годин'!$A$5:$A$304,"&lt;"&amp;EDATE(A7,1))</f>
        <v/>
      </c>
      <c r="C7" s="9">
        <f>SUMIFS('Облік годин'!$H$5:$H$304,'Облік годин'!$A$5:$A$304,"&gt;="&amp;A7,'Облік годин'!$A$5:$A$304,"&lt;"&amp;EDATE(A7,1))</f>
        <v/>
      </c>
      <c r="D7" s="9" t="n"/>
      <c r="E7" s="9">
        <f>C7-N(D7)</f>
        <v/>
      </c>
    </row>
    <row r="8">
      <c r="A8" s="11">
        <f>EDATE(A7,1)</f>
        <v/>
      </c>
      <c r="B8" s="8">
        <f>SUMIFS('Облік годин'!$F$5:$F$304,'Облік годин'!$A$5:$A$304,"&gt;="&amp;A8,'Облік годин'!$A$5:$A$304,"&lt;"&amp;EDATE(A8,1))</f>
        <v/>
      </c>
      <c r="C8" s="9">
        <f>SUMIFS('Облік годин'!$H$5:$H$304,'Облік годин'!$A$5:$A$304,"&gt;="&amp;A8,'Облік годин'!$A$5:$A$304,"&lt;"&amp;EDATE(A8,1))</f>
        <v/>
      </c>
      <c r="D8" s="9" t="n"/>
      <c r="E8" s="9">
        <f>C8-N(D8)</f>
        <v/>
      </c>
    </row>
    <row r="9">
      <c r="A9" s="11">
        <f>EDATE(A8,1)</f>
        <v/>
      </c>
      <c r="B9" s="8">
        <f>SUMIFS('Облік годин'!$F$5:$F$304,'Облік годин'!$A$5:$A$304,"&gt;="&amp;A9,'Облік годин'!$A$5:$A$304,"&lt;"&amp;EDATE(A9,1))</f>
        <v/>
      </c>
      <c r="C9" s="9">
        <f>SUMIFS('Облік годин'!$H$5:$H$304,'Облік годин'!$A$5:$A$304,"&gt;="&amp;A9,'Облік годин'!$A$5:$A$304,"&lt;"&amp;EDATE(A9,1))</f>
        <v/>
      </c>
      <c r="D9" s="9" t="n"/>
      <c r="E9" s="9">
        <f>C9-N(D9)</f>
        <v/>
      </c>
    </row>
    <row r="10">
      <c r="A10" s="11">
        <f>EDATE(A9,1)</f>
        <v/>
      </c>
      <c r="B10" s="8">
        <f>SUMIFS('Облік годин'!$F$5:$F$304,'Облік годин'!$A$5:$A$304,"&gt;="&amp;A10,'Облік годин'!$A$5:$A$304,"&lt;"&amp;EDATE(A10,1))</f>
        <v/>
      </c>
      <c r="C10" s="9">
        <f>SUMIFS('Облік годин'!$H$5:$H$304,'Облік годин'!$A$5:$A$304,"&gt;="&amp;A10,'Облік годин'!$A$5:$A$304,"&lt;"&amp;EDATE(A10,1))</f>
        <v/>
      </c>
      <c r="D10" s="9" t="n"/>
      <c r="E10" s="9">
        <f>C10-N(D10)</f>
        <v/>
      </c>
    </row>
    <row r="11">
      <c r="A11" s="11">
        <f>EDATE(A10,1)</f>
        <v/>
      </c>
      <c r="B11" s="8">
        <f>SUMIFS('Облік годин'!$F$5:$F$304,'Облік годин'!$A$5:$A$304,"&gt;="&amp;A11,'Облік годин'!$A$5:$A$304,"&lt;"&amp;EDATE(A11,1))</f>
        <v/>
      </c>
      <c r="C11" s="9">
        <f>SUMIFS('Облік годин'!$H$5:$H$304,'Облік годин'!$A$5:$A$304,"&gt;="&amp;A11,'Облік годин'!$A$5:$A$304,"&lt;"&amp;EDATE(A11,1))</f>
        <v/>
      </c>
      <c r="D11" s="9" t="n"/>
      <c r="E11" s="9">
        <f>C11-N(D11)</f>
        <v/>
      </c>
    </row>
    <row r="12">
      <c r="A12" s="11">
        <f>EDATE(A11,1)</f>
        <v/>
      </c>
      <c r="B12" s="8">
        <f>SUMIFS('Облік годин'!$F$5:$F$304,'Облік годин'!$A$5:$A$304,"&gt;="&amp;A12,'Облік годин'!$A$5:$A$304,"&lt;"&amp;EDATE(A12,1))</f>
        <v/>
      </c>
      <c r="C12" s="9">
        <f>SUMIFS('Облік годин'!$H$5:$H$304,'Облік годин'!$A$5:$A$304,"&gt;="&amp;A12,'Облік годин'!$A$5:$A$304,"&lt;"&amp;EDATE(A12,1))</f>
        <v/>
      </c>
      <c r="D12" s="9" t="n"/>
      <c r="E12" s="9">
        <f>C12-N(D12)</f>
        <v/>
      </c>
    </row>
    <row r="13">
      <c r="A13" s="11">
        <f>EDATE(A12,1)</f>
        <v/>
      </c>
      <c r="B13" s="8">
        <f>SUMIFS('Облік годин'!$F$5:$F$304,'Облік годин'!$A$5:$A$304,"&gt;="&amp;A13,'Облік годин'!$A$5:$A$304,"&lt;"&amp;EDATE(A13,1))</f>
        <v/>
      </c>
      <c r="C13" s="9">
        <f>SUMIFS('Облік годин'!$H$5:$H$304,'Облік годин'!$A$5:$A$304,"&gt;="&amp;A13,'Облік годин'!$A$5:$A$304,"&lt;"&amp;EDATE(A13,1))</f>
        <v/>
      </c>
      <c r="D13" s="9" t="n"/>
      <c r="E13" s="9">
        <f>C13-N(D13)</f>
        <v/>
      </c>
    </row>
    <row r="14">
      <c r="A14" s="11">
        <f>EDATE(A13,1)</f>
        <v/>
      </c>
      <c r="B14" s="8">
        <f>SUMIFS('Облік годин'!$F$5:$F$304,'Облік годин'!$A$5:$A$304,"&gt;="&amp;A14,'Облік годин'!$A$5:$A$304,"&lt;"&amp;EDATE(A14,1))</f>
        <v/>
      </c>
      <c r="C14" s="9">
        <f>SUMIFS('Облік годин'!$H$5:$H$304,'Облік годин'!$A$5:$A$304,"&gt;="&amp;A14,'Облік годин'!$A$5:$A$304,"&lt;"&amp;EDATE(A14,1))</f>
        <v/>
      </c>
      <c r="D14" s="9" t="n"/>
      <c r="E14" s="9">
        <f>C14-N(D14)</f>
        <v/>
      </c>
    </row>
    <row r="15">
      <c r="A15" s="11">
        <f>EDATE(A14,1)</f>
        <v/>
      </c>
      <c r="B15" s="8">
        <f>SUMIFS('Облік годин'!$F$5:$F$304,'Облік годин'!$A$5:$A$304,"&gt;="&amp;A15,'Облік годин'!$A$5:$A$304,"&lt;"&amp;EDATE(A15,1))</f>
        <v/>
      </c>
      <c r="C15" s="9">
        <f>SUMIFS('Облік годин'!$H$5:$H$304,'Облік годин'!$A$5:$A$304,"&gt;="&amp;A15,'Облік годин'!$A$5:$A$304,"&lt;"&amp;EDATE(A15,1))</f>
        <v/>
      </c>
      <c r="D15" s="9" t="n"/>
      <c r="E15" s="9">
        <f>C15-N(D15)</f>
        <v/>
      </c>
    </row>
    <row r="16">
      <c r="A16" s="11">
        <f>EDATE(A15,1)</f>
        <v/>
      </c>
      <c r="B16" s="8">
        <f>SUMIFS('Облік годин'!$F$5:$F$304,'Облік годин'!$A$5:$A$304,"&gt;="&amp;A16,'Облік годин'!$A$5:$A$304,"&lt;"&amp;EDATE(A16,1))</f>
        <v/>
      </c>
      <c r="C16" s="9">
        <f>SUMIFS('Облік годин'!$H$5:$H$304,'Облік годин'!$A$5:$A$304,"&gt;="&amp;A16,'Облік годин'!$A$5:$A$304,"&lt;"&amp;EDATE(A16,1))</f>
        <v/>
      </c>
      <c r="D16" s="9" t="n"/>
      <c r="E16" s="9">
        <f>C16-N(D16)</f>
        <v/>
      </c>
    </row>
    <row r="17">
      <c r="A17" s="12" t="inlineStr">
        <is>
          <t>Разом</t>
        </is>
      </c>
      <c r="B17" s="13">
        <f>SUM(B5:B16)</f>
        <v/>
      </c>
      <c r="C17" s="14">
        <f>SUM(C5:C16)</f>
        <v/>
      </c>
      <c r="D17" s="14">
        <f>SUM(D5:D16)</f>
        <v/>
      </c>
      <c r="E17" s="14">
        <f>SUM(E5:E16)</f>
        <v/>
      </c>
    </row>
    <row r="19">
      <c r="A19" s="15" t="inlineStr">
        <is>
          <t>За клієнтами, за рік</t>
        </is>
      </c>
    </row>
    <row r="20">
      <c r="A20" s="4" t="inlineStr">
        <is>
          <t>Клієнт</t>
        </is>
      </c>
      <c r="B20" s="4" t="inlineStr">
        <is>
          <t>Години</t>
        </is>
      </c>
      <c r="C20" s="4" t="inlineStr">
        <is>
          <t>Сума, $</t>
        </is>
      </c>
    </row>
    <row r="21">
      <c r="A21">
        <f>IF('Клієнти'!A4="","",'Клієнти'!A4)</f>
        <v/>
      </c>
      <c r="B21" s="16">
        <f>IF(A21="","",SUMIFS('Облік годин'!$F$5:$F$304,'Облік годин'!$B$5:$B$304,A21,'Облік годин'!$A$5:$A$304,"&gt;="&amp;DATE($B$2,1,1),'Облік годин'!$A$5:$A$304,"&lt;"&amp;DATE($B$2+1,1,1)))</f>
        <v/>
      </c>
      <c r="C21" s="17">
        <f>IF(A21="","",SUMIFS('Облік годин'!$H$5:$H$304,'Облік годин'!$B$5:$B$304,A21,'Облік годин'!$A$5:$A$304,"&gt;="&amp;DATE($B$2,1,1),'Облік годин'!$A$5:$A$304,"&lt;"&amp;DATE($B$2+1,1,1)))</f>
        <v/>
      </c>
    </row>
    <row r="22">
      <c r="A22">
        <f>IF('Клієнти'!A5="","",'Клієнти'!A5)</f>
        <v/>
      </c>
      <c r="B22" s="16">
        <f>IF(A22="","",SUMIFS('Облік годин'!$F$5:$F$304,'Облік годин'!$B$5:$B$304,A22,'Облік годин'!$A$5:$A$304,"&gt;="&amp;DATE($B$2,1,1),'Облік годин'!$A$5:$A$304,"&lt;"&amp;DATE($B$2+1,1,1)))</f>
        <v/>
      </c>
      <c r="C22" s="17">
        <f>IF(A22="","",SUMIFS('Облік годин'!$H$5:$H$304,'Облік годин'!$B$5:$B$304,A22,'Облік годин'!$A$5:$A$304,"&gt;="&amp;DATE($B$2,1,1),'Облік годин'!$A$5:$A$304,"&lt;"&amp;DATE($B$2+1,1,1)))</f>
        <v/>
      </c>
    </row>
    <row r="23">
      <c r="A23">
        <f>IF('Клієнти'!A6="","",'Клієнти'!A6)</f>
        <v/>
      </c>
      <c r="B23" s="16">
        <f>IF(A23="","",SUMIFS('Облік годин'!$F$5:$F$304,'Облік годин'!$B$5:$B$304,A23,'Облік годин'!$A$5:$A$304,"&gt;="&amp;DATE($B$2,1,1),'Облік годин'!$A$5:$A$304,"&lt;"&amp;DATE($B$2+1,1,1)))</f>
        <v/>
      </c>
      <c r="C23" s="17">
        <f>IF(A23="","",SUMIFS('Облік годин'!$H$5:$H$304,'Облік годин'!$B$5:$B$304,A23,'Облік годин'!$A$5:$A$304,"&gt;="&amp;DATE($B$2,1,1),'Облік годин'!$A$5:$A$304,"&lt;"&amp;DATE($B$2+1,1,1)))</f>
        <v/>
      </c>
    </row>
    <row r="24">
      <c r="A24">
        <f>IF('Клієнти'!A7="","",'Клієнти'!A7)</f>
        <v/>
      </c>
      <c r="B24" s="16">
        <f>IF(A24="","",SUMIFS('Облік годин'!$F$5:$F$304,'Облік годин'!$B$5:$B$304,A24,'Облік годин'!$A$5:$A$304,"&gt;="&amp;DATE($B$2,1,1),'Облік годин'!$A$5:$A$304,"&lt;"&amp;DATE($B$2+1,1,1)))</f>
        <v/>
      </c>
      <c r="C24" s="17">
        <f>IF(A24="","",SUMIFS('Облік годин'!$H$5:$H$304,'Облік годин'!$B$5:$B$304,A24,'Облік годин'!$A$5:$A$304,"&gt;="&amp;DATE($B$2,1,1),'Облік годин'!$A$5:$A$304,"&lt;"&amp;DATE($B$2+1,1,1)))</f>
        <v/>
      </c>
    </row>
    <row r="25">
      <c r="A25">
        <f>IF('Клієнти'!A8="","",'Клієнти'!A8)</f>
        <v/>
      </c>
      <c r="B25" s="16">
        <f>IF(A25="","",SUMIFS('Облік годин'!$F$5:$F$304,'Облік годин'!$B$5:$B$304,A25,'Облік годин'!$A$5:$A$304,"&gt;="&amp;DATE($B$2,1,1),'Облік годин'!$A$5:$A$304,"&lt;"&amp;DATE($B$2+1,1,1)))</f>
        <v/>
      </c>
      <c r="C25" s="17">
        <f>IF(A25="","",SUMIFS('Облік годин'!$H$5:$H$304,'Облік годин'!$B$5:$B$304,A25,'Облік годин'!$A$5:$A$304,"&gt;="&amp;DATE($B$2,1,1),'Облік годин'!$A$5:$A$304,"&lt;"&amp;DATE($B$2+1,1,1)))</f>
        <v/>
      </c>
    </row>
    <row r="26">
      <c r="A26">
        <f>IF('Клієнти'!A9="","",'Клієнти'!A9)</f>
        <v/>
      </c>
      <c r="B26" s="16">
        <f>IF(A26="","",SUMIFS('Облік годин'!$F$5:$F$304,'Облік годин'!$B$5:$B$304,A26,'Облік годин'!$A$5:$A$304,"&gt;="&amp;DATE($B$2,1,1),'Облік годин'!$A$5:$A$304,"&lt;"&amp;DATE($B$2+1,1,1)))</f>
        <v/>
      </c>
      <c r="C26" s="17">
        <f>IF(A26="","",SUMIFS('Облік годин'!$H$5:$H$304,'Облік годин'!$B$5:$B$304,A26,'Облік годин'!$A$5:$A$304,"&gt;="&amp;DATE($B$2,1,1),'Облік годин'!$A$5:$A$304,"&lt;"&amp;DATE($B$2+1,1,1)))</f>
        <v/>
      </c>
    </row>
    <row r="27">
      <c r="A27">
        <f>IF('Клієнти'!A10="","",'Клієнти'!A10)</f>
        <v/>
      </c>
      <c r="B27" s="16">
        <f>IF(A27="","",SUMIFS('Облік годин'!$F$5:$F$304,'Облік годин'!$B$5:$B$304,A27,'Облік годин'!$A$5:$A$304,"&gt;="&amp;DATE($B$2,1,1),'Облік годин'!$A$5:$A$304,"&lt;"&amp;DATE($B$2+1,1,1)))</f>
        <v/>
      </c>
      <c r="C27" s="17">
        <f>IF(A27="","",SUMIFS('Облік годин'!$H$5:$H$304,'Облік годин'!$B$5:$B$304,A27,'Облік годин'!$A$5:$A$304,"&gt;="&amp;DATE($B$2,1,1),'Облік годин'!$A$5:$A$304,"&lt;"&amp;DATE($B$2+1,1,1)))</f>
        <v/>
      </c>
    </row>
    <row r="28">
      <c r="A28">
        <f>IF('Клієнти'!A11="","",'Клієнти'!A11)</f>
        <v/>
      </c>
      <c r="B28" s="16">
        <f>IF(A28="","",SUMIFS('Облік годин'!$F$5:$F$304,'Облік годин'!$B$5:$B$304,A28,'Облік годин'!$A$5:$A$304,"&gt;="&amp;DATE($B$2,1,1),'Облік годин'!$A$5:$A$304,"&lt;"&amp;DATE($B$2+1,1,1)))</f>
        <v/>
      </c>
      <c r="C28" s="17">
        <f>IF(A28="","",SUMIFS('Облік годин'!$H$5:$H$304,'Облік годин'!$B$5:$B$304,A28,'Облік годин'!$A$5:$A$304,"&gt;="&amp;DATE($B$2,1,1),'Облік годин'!$A$5:$A$304,"&lt;"&amp;DATE($B$2+1,1,1)))</f>
        <v/>
      </c>
    </row>
    <row r="29">
      <c r="A29">
        <f>IF('Клієнти'!A12="","",'Клієнти'!A12)</f>
        <v/>
      </c>
      <c r="B29" s="16">
        <f>IF(A29="","",SUMIFS('Облік годин'!$F$5:$F$304,'Облік годин'!$B$5:$B$304,A29,'Облік годин'!$A$5:$A$304,"&gt;="&amp;DATE($B$2,1,1),'Облік годин'!$A$5:$A$304,"&lt;"&amp;DATE($B$2+1,1,1)))</f>
        <v/>
      </c>
      <c r="C29" s="17">
        <f>IF(A29="","",SUMIFS('Облік годин'!$H$5:$H$304,'Облік годин'!$B$5:$B$304,A29,'Облік годин'!$A$5:$A$304,"&gt;="&amp;DATE($B$2,1,1),'Облік годин'!$A$5:$A$304,"&lt;"&amp;DATE($B$2+1,1,1)))</f>
        <v/>
      </c>
    </row>
    <row r="30">
      <c r="A30">
        <f>IF('Клієнти'!A13="","",'Клієнти'!A13)</f>
        <v/>
      </c>
      <c r="B30" s="16">
        <f>IF(A30="","",SUMIFS('Облік годин'!$F$5:$F$304,'Облік годин'!$B$5:$B$304,A30,'Облік годин'!$A$5:$A$304,"&gt;="&amp;DATE($B$2,1,1),'Облік годин'!$A$5:$A$304,"&lt;"&amp;DATE($B$2+1,1,1)))</f>
        <v/>
      </c>
      <c r="C30" s="17">
        <f>IF(A30="","",SUMIFS('Облік годин'!$H$5:$H$304,'Облік годин'!$B$5:$B$304,A30,'Облік годин'!$A$5:$A$304,"&gt;="&amp;DATE($B$2,1,1),'Облік годин'!$A$5:$A$304,"&lt;"&amp;DATE($B$2+1,1,1)))</f>
        <v/>
      </c>
    </row>
    <row r="31">
      <c r="A31">
        <f>IF('Клієнти'!A14="","",'Клієнти'!A14)</f>
        <v/>
      </c>
      <c r="B31" s="16">
        <f>IF(A31="","",SUMIFS('Облік годин'!$F$5:$F$304,'Облік годин'!$B$5:$B$304,A31,'Облік годин'!$A$5:$A$304,"&gt;="&amp;DATE($B$2,1,1),'Облік годин'!$A$5:$A$304,"&lt;"&amp;DATE($B$2+1,1,1)))</f>
        <v/>
      </c>
      <c r="C31" s="17">
        <f>IF(A31="","",SUMIFS('Облік годин'!$H$5:$H$304,'Облік годин'!$B$5:$B$304,A31,'Облік годин'!$A$5:$A$304,"&gt;="&amp;DATE($B$2,1,1),'Облік годин'!$A$5:$A$304,"&lt;"&amp;DATE($B$2+1,1,1)))</f>
        <v/>
      </c>
    </row>
    <row r="32">
      <c r="A32">
        <f>IF('Клієнти'!A15="","",'Клієнти'!A15)</f>
        <v/>
      </c>
      <c r="B32" s="16">
        <f>IF(A32="","",SUMIFS('Облік годин'!$F$5:$F$304,'Облік годин'!$B$5:$B$304,A32,'Облік годин'!$A$5:$A$304,"&gt;="&amp;DATE($B$2,1,1),'Облік годин'!$A$5:$A$304,"&lt;"&amp;DATE($B$2+1,1,1)))</f>
        <v/>
      </c>
      <c r="C32" s="17">
        <f>IF(A32="","",SUMIFS('Облік годин'!$H$5:$H$304,'Облік годин'!$B$5:$B$304,A32,'Облік годин'!$A$5:$A$304,"&gt;="&amp;DATE($B$2,1,1),'Облік годин'!$A$5:$A$304,"&lt;"&amp;DATE($B$2+1,1,1)))</f>
        <v/>
      </c>
    </row>
    <row r="33">
      <c r="A33">
        <f>IF('Клієнти'!A16="","",'Клієнти'!A16)</f>
        <v/>
      </c>
      <c r="B33" s="16">
        <f>IF(A33="","",SUMIFS('Облік годин'!$F$5:$F$304,'Облік годин'!$B$5:$B$304,A33,'Облік годин'!$A$5:$A$304,"&gt;="&amp;DATE($B$2,1,1),'Облік годин'!$A$5:$A$304,"&lt;"&amp;DATE($B$2+1,1,1)))</f>
        <v/>
      </c>
      <c r="C33" s="17">
        <f>IF(A33="","",SUMIFS('Облік годин'!$H$5:$H$304,'Облік годин'!$B$5:$B$304,A33,'Облік годин'!$A$5:$A$304,"&gt;="&amp;DATE($B$2,1,1),'Облік годин'!$A$5:$A$304,"&lt;"&amp;DATE($B$2+1,1,1)))</f>
        <v/>
      </c>
    </row>
    <row r="34">
      <c r="A34">
        <f>IF('Клієнти'!A17="","",'Клієнти'!A17)</f>
        <v/>
      </c>
      <c r="B34" s="16">
        <f>IF(A34="","",SUMIFS('Облік годин'!$F$5:$F$304,'Облік годин'!$B$5:$B$304,A34,'Облік годин'!$A$5:$A$304,"&gt;="&amp;DATE($B$2,1,1),'Облік годин'!$A$5:$A$304,"&lt;"&amp;DATE($B$2+1,1,1)))</f>
        <v/>
      </c>
      <c r="C34" s="17">
        <f>IF(A34="","",SUMIFS('Облік годин'!$H$5:$H$304,'Облік годин'!$B$5:$B$304,A34,'Облік годин'!$A$5:$A$304,"&gt;="&amp;DATE($B$2,1,1),'Облік годин'!$A$5:$A$304,"&lt;"&amp;DATE($B$2+1,1,1)))</f>
        <v/>
      </c>
    </row>
    <row r="35">
      <c r="A35">
        <f>IF('Клієнти'!A18="","",'Клієнти'!A18)</f>
        <v/>
      </c>
      <c r="B35" s="16">
        <f>IF(A35="","",SUMIFS('Облік годин'!$F$5:$F$304,'Облік годин'!$B$5:$B$304,A35,'Облік годин'!$A$5:$A$304,"&gt;="&amp;DATE($B$2,1,1),'Облік годин'!$A$5:$A$304,"&lt;"&amp;DATE($B$2+1,1,1)))</f>
        <v/>
      </c>
      <c r="C35" s="17">
        <f>IF(A35="","",SUMIFS('Облік годин'!$H$5:$H$304,'Облік годин'!$B$5:$B$304,A35,'Облік годин'!$A$5:$A$304,"&gt;="&amp;DATE($B$2,1,1),'Облік годин'!$A$5:$A$304,"&lt;"&amp;DATE($B$2+1,1,1)))</f>
        <v/>
      </c>
    </row>
    <row r="36">
      <c r="A36">
        <f>IF('Клієнти'!A19="","",'Клієнти'!A19)</f>
        <v/>
      </c>
      <c r="B36" s="16">
        <f>IF(A36="","",SUMIFS('Облік годин'!$F$5:$F$304,'Облік годин'!$B$5:$B$304,A36,'Облік годин'!$A$5:$A$304,"&gt;="&amp;DATE($B$2,1,1),'Облік годин'!$A$5:$A$304,"&lt;"&amp;DATE($B$2+1,1,1)))</f>
        <v/>
      </c>
      <c r="C36" s="17">
        <f>IF(A36="","",SUMIFS('Облік годин'!$H$5:$H$304,'Облік годин'!$B$5:$B$304,A36,'Облік годин'!$A$5:$A$304,"&gt;="&amp;DATE($B$2,1,1),'Облік годин'!$A$5:$A$304,"&lt;"&amp;DATE($B$2+1,1,1)))</f>
        <v/>
      </c>
    </row>
    <row r="37">
      <c r="A37">
        <f>IF('Клієнти'!A20="","",'Клієнти'!A20)</f>
        <v/>
      </c>
      <c r="B37" s="16">
        <f>IF(A37="","",SUMIFS('Облік годин'!$F$5:$F$304,'Облік годин'!$B$5:$B$304,A37,'Облік годин'!$A$5:$A$304,"&gt;="&amp;DATE($B$2,1,1),'Облік годин'!$A$5:$A$304,"&lt;"&amp;DATE($B$2+1,1,1)))</f>
        <v/>
      </c>
      <c r="C37" s="17">
        <f>IF(A37="","",SUMIFS('Облік годин'!$H$5:$H$304,'Облік годин'!$B$5:$B$304,A37,'Облік годин'!$A$5:$A$304,"&gt;="&amp;DATE($B$2,1,1),'Облік годин'!$A$5:$A$304,"&lt;"&amp;DATE($B$2+1,1,1)))</f>
        <v/>
      </c>
    </row>
    <row r="38">
      <c r="A38">
        <f>IF('Клієнти'!A21="","",'Клієнти'!A21)</f>
        <v/>
      </c>
      <c r="B38" s="16">
        <f>IF(A38="","",SUMIFS('Облік годин'!$F$5:$F$304,'Облік годин'!$B$5:$B$304,A38,'Облік годин'!$A$5:$A$304,"&gt;="&amp;DATE($B$2,1,1),'Облік годин'!$A$5:$A$304,"&lt;"&amp;DATE($B$2+1,1,1)))</f>
        <v/>
      </c>
      <c r="C38" s="17">
        <f>IF(A38="","",SUMIFS('Облік годин'!$H$5:$H$304,'Облік годин'!$B$5:$B$304,A38,'Облік годин'!$A$5:$A$304,"&gt;="&amp;DATE($B$2,1,1),'Облік годин'!$A$5:$A$304,"&lt;"&amp;DATE($B$2+1,1,1)))</f>
        <v/>
      </c>
    </row>
    <row r="39">
      <c r="A39">
        <f>IF('Клієнти'!A22="","",'Клієнти'!A22)</f>
        <v/>
      </c>
      <c r="B39" s="16">
        <f>IF(A39="","",SUMIFS('Облік годин'!$F$5:$F$304,'Облік годин'!$B$5:$B$304,A39,'Облік годин'!$A$5:$A$304,"&gt;="&amp;DATE($B$2,1,1),'Облік годин'!$A$5:$A$304,"&lt;"&amp;DATE($B$2+1,1,1)))</f>
        <v/>
      </c>
      <c r="C39" s="17">
        <f>IF(A39="","",SUMIFS('Облік годин'!$H$5:$H$304,'Облік годин'!$B$5:$B$304,A39,'Облік годин'!$A$5:$A$304,"&gt;="&amp;DATE($B$2,1,1),'Облік годин'!$A$5:$A$304,"&lt;"&amp;DATE($B$2+1,1,1)))</f>
        <v/>
      </c>
    </row>
    <row r="40">
      <c r="A40">
        <f>IF('Клієнти'!A23="","",'Клієнти'!A23)</f>
        <v/>
      </c>
      <c r="B40" s="16">
        <f>IF(A40="","",SUMIFS('Облік годин'!$F$5:$F$304,'Облік годин'!$B$5:$B$304,A40,'Облік годин'!$A$5:$A$304,"&gt;="&amp;DATE($B$2,1,1),'Облік годин'!$A$5:$A$304,"&lt;"&amp;DATE($B$2+1,1,1)))</f>
        <v/>
      </c>
      <c r="C40" s="17">
        <f>IF(A40="","",SUMIFS('Облік годин'!$H$5:$H$304,'Облік годин'!$B$5:$B$304,A40,'Облік годин'!$A$5:$A$304,"&gt;="&amp;DATE($B$2,1,1),'Облік годин'!$A$5:$A$304,"&lt;"&amp;DATE($B$2+1,1,1)))</f>
        <v/>
      </c>
    </row>
    <row r="41">
      <c r="A41">
        <f>IF('Клієнти'!A24="","",'Клієнти'!A24)</f>
        <v/>
      </c>
      <c r="B41" s="16">
        <f>IF(A41="","",SUMIFS('Облік годин'!$F$5:$F$304,'Облік годин'!$B$5:$B$304,A41,'Облік годин'!$A$5:$A$304,"&gt;="&amp;DATE($B$2,1,1),'Облік годин'!$A$5:$A$304,"&lt;"&amp;DATE($B$2+1,1,1)))</f>
        <v/>
      </c>
      <c r="C41" s="17">
        <f>IF(A41="","",SUMIFS('Облік годин'!$H$5:$H$304,'Облік годин'!$B$5:$B$304,A41,'Облік годин'!$A$5:$A$304,"&gt;="&amp;DATE($B$2,1,1),'Облік годин'!$A$5:$A$304,"&lt;"&amp;DATE($B$2+1,1,1)))</f>
        <v/>
      </c>
    </row>
    <row r="42">
      <c r="A42">
        <f>IF('Клієнти'!A25="","",'Клієнти'!A25)</f>
        <v/>
      </c>
      <c r="B42" s="16">
        <f>IF(A42="","",SUMIFS('Облік годин'!$F$5:$F$304,'Облік годин'!$B$5:$B$304,A42,'Облік годин'!$A$5:$A$304,"&gt;="&amp;DATE($B$2,1,1),'Облік годин'!$A$5:$A$304,"&lt;"&amp;DATE($B$2+1,1,1)))</f>
        <v/>
      </c>
      <c r="C42" s="17">
        <f>IF(A42="","",SUMIFS('Облік годин'!$H$5:$H$304,'Облік годин'!$B$5:$B$304,A42,'Облік годин'!$A$5:$A$304,"&gt;="&amp;DATE($B$2,1,1),'Облік годин'!$A$5:$A$304,"&lt;"&amp;DATE($B$2+1,1,1)))</f>
        <v/>
      </c>
    </row>
    <row r="43">
      <c r="A43">
        <f>IF('Клієнти'!A26="","",'Клієнти'!A26)</f>
        <v/>
      </c>
      <c r="B43" s="16">
        <f>IF(A43="","",SUMIFS('Облік годин'!$F$5:$F$304,'Облік годин'!$B$5:$B$304,A43,'Облік годин'!$A$5:$A$304,"&gt;="&amp;DATE($B$2,1,1),'Облік годин'!$A$5:$A$304,"&lt;"&amp;DATE($B$2+1,1,1)))</f>
        <v/>
      </c>
      <c r="C43" s="17">
        <f>IF(A43="","",SUMIFS('Облік годин'!$H$5:$H$304,'Облік годин'!$B$5:$B$304,A43,'Облік годин'!$A$5:$A$304,"&gt;="&amp;DATE($B$2,1,1),'Облік годин'!$A$5:$A$304,"&lt;"&amp;DATE($B$2+1,1,1)))</f>
        <v/>
      </c>
    </row>
    <row r="44">
      <c r="A44">
        <f>IF('Клієнти'!A27="","",'Клієнти'!A27)</f>
        <v/>
      </c>
      <c r="B44" s="16">
        <f>IF(A44="","",SUMIFS('Облік годин'!$F$5:$F$304,'Облік годин'!$B$5:$B$304,A44,'Облік годин'!$A$5:$A$304,"&gt;="&amp;DATE($B$2,1,1),'Облік годин'!$A$5:$A$304,"&lt;"&amp;DATE($B$2+1,1,1)))</f>
        <v/>
      </c>
      <c r="C44" s="17">
        <f>IF(A44="","",SUMIFS('Облік годин'!$H$5:$H$304,'Облік годин'!$B$5:$B$304,A44,'Облік годин'!$A$5:$A$304,"&gt;="&amp;DATE($B$2,1,1),'Облік годин'!$A$5:$A$304,"&lt;"&amp;DATE($B$2+1,1,1)))</f>
        <v/>
      </c>
    </row>
    <row r="45">
      <c r="A45">
        <f>IF('Клієнти'!A28="","",'Клієнти'!A28)</f>
        <v/>
      </c>
      <c r="B45" s="16">
        <f>IF(A45="","",SUMIFS('Облік годин'!$F$5:$F$304,'Облік годин'!$B$5:$B$304,A45,'Облік годин'!$A$5:$A$304,"&gt;="&amp;DATE($B$2,1,1),'Облік годин'!$A$5:$A$304,"&lt;"&amp;DATE($B$2+1,1,1)))</f>
        <v/>
      </c>
      <c r="C45" s="17">
        <f>IF(A45="","",SUMIFS('Облік годин'!$H$5:$H$304,'Облік годин'!$B$5:$B$304,A45,'Облік годин'!$A$5:$A$304,"&gt;="&amp;DATE($B$2,1,1),'Облік годин'!$A$5:$A$304,"&lt;"&amp;DATE($B$2+1,1,1)))</f>
        <v/>
      </c>
    </row>
    <row r="46">
      <c r="A46">
        <f>IF('Клієнти'!A29="","",'Клієнти'!A29)</f>
        <v/>
      </c>
      <c r="B46" s="16">
        <f>IF(A46="","",SUMIFS('Облік годин'!$F$5:$F$304,'Облік годин'!$B$5:$B$304,A46,'Облік годин'!$A$5:$A$304,"&gt;="&amp;DATE($B$2,1,1),'Облік годин'!$A$5:$A$304,"&lt;"&amp;DATE($B$2+1,1,1)))</f>
        <v/>
      </c>
      <c r="C46" s="17">
        <f>IF(A46="","",SUMIFS('Облік годин'!$H$5:$H$304,'Облік годин'!$B$5:$B$304,A46,'Облік годин'!$A$5:$A$304,"&gt;="&amp;DATE($B$2,1,1),'Облік годин'!$A$5:$A$304,"&lt;"&amp;DATE($B$2+1,1,1)))</f>
        <v/>
      </c>
    </row>
    <row r="47">
      <c r="A47">
        <f>IF('Клієнти'!A30="","",'Клієнти'!A30)</f>
        <v/>
      </c>
      <c r="B47" s="16">
        <f>IF(A47="","",SUMIFS('Облік годин'!$F$5:$F$304,'Облік годин'!$B$5:$B$304,A47,'Облік годин'!$A$5:$A$304,"&gt;="&amp;DATE($B$2,1,1),'Облік годин'!$A$5:$A$304,"&lt;"&amp;DATE($B$2+1,1,1)))</f>
        <v/>
      </c>
      <c r="C47" s="17">
        <f>IF(A47="","",SUMIFS('Облік годин'!$H$5:$H$304,'Облік годин'!$B$5:$B$304,A47,'Облік годин'!$A$5:$A$304,"&gt;="&amp;DATE($B$2,1,1),'Облік годин'!$A$5:$A$304,"&lt;"&amp;DATE($B$2+1,1,1)))</f>
        <v/>
      </c>
    </row>
    <row r="48">
      <c r="A48">
        <f>IF('Клієнти'!A31="","",'Клієнти'!A31)</f>
        <v/>
      </c>
      <c r="B48" s="16">
        <f>IF(A48="","",SUMIFS('Облік годин'!$F$5:$F$304,'Облік годин'!$B$5:$B$304,A48,'Облік годин'!$A$5:$A$304,"&gt;="&amp;DATE($B$2,1,1),'Облік годин'!$A$5:$A$304,"&lt;"&amp;DATE($B$2+1,1,1)))</f>
        <v/>
      </c>
      <c r="C48" s="17">
        <f>IF(A48="","",SUMIFS('Облік годин'!$H$5:$H$304,'Облік годин'!$B$5:$B$304,A48,'Облік годин'!$A$5:$A$304,"&gt;="&amp;DATE($B$2,1,1),'Облік годин'!$A$5:$A$304,"&lt;"&amp;DATE($B$2+1,1,1)))</f>
        <v/>
      </c>
    </row>
    <row r="49">
      <c r="A49">
        <f>IF('Клієнти'!A32="","",'Клієнти'!A32)</f>
        <v/>
      </c>
      <c r="B49" s="16">
        <f>IF(A49="","",SUMIFS('Облік годин'!$F$5:$F$304,'Облік годин'!$B$5:$B$304,A49,'Облік годин'!$A$5:$A$304,"&gt;="&amp;DATE($B$2,1,1),'Облік годин'!$A$5:$A$304,"&lt;"&amp;DATE($B$2+1,1,1)))</f>
        <v/>
      </c>
      <c r="C49" s="17">
        <f>IF(A49="","",SUMIFS('Облік годин'!$H$5:$H$304,'Облік годин'!$B$5:$B$304,A49,'Облік годин'!$A$5:$A$304,"&gt;="&amp;DATE($B$2,1,1),'Облік годин'!$A$5:$A$304,"&lt;"&amp;DATE($B$2+1,1,1)))</f>
        <v/>
      </c>
    </row>
    <row r="50">
      <c r="A50">
        <f>IF('Клієнти'!A33="","",'Клієнти'!A33)</f>
        <v/>
      </c>
      <c r="B50" s="16">
        <f>IF(A50="","",SUMIFS('Облік годин'!$F$5:$F$304,'Облік годин'!$B$5:$B$304,A50,'Облік годин'!$A$5:$A$304,"&gt;="&amp;DATE($B$2,1,1),'Облік годин'!$A$5:$A$304,"&lt;"&amp;DATE($B$2+1,1,1)))</f>
        <v/>
      </c>
      <c r="C50" s="17">
        <f>IF(A50="","",SUMIFS('Облік годин'!$H$5:$H$304,'Облік годин'!$B$5:$B$304,A50,'Облік годин'!$A$5:$A$304,"&gt;="&amp;DATE($B$2,1,1),'Облік годин'!$A$5:$A$304,"&lt;"&amp;DATE($B$2+1,1,1)))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Hourbloom</dc:creator>
  <dc:title>Облік годин фрилансера</dc:title>
  <dcterms:created xsi:type="dcterms:W3CDTF">2026-10-14T19:12:53Z</dcterms:created>
  <dcterms:modified xsi:type="dcterms:W3CDTF">2026-10-14T19:12:53Z</dcterms:modified>
</cp:coreProperties>
</file>